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Instructions" sheetId="1" r:id="rId1"/>
    <sheet name="Cash Flow Statement" sheetId="2" r:id="rId2"/>
  </sheets>
  <definedNames>
    <definedName name="_xlnm.Print_Area" localSheetId="1">'Cash Flow Statement'!$A$1:$P$64</definedName>
    <definedName name="_xlnm.Print_Area" localSheetId="0">'Instructions'!$A$1:$Q$20</definedName>
    <definedName name="_xlnm.Print_Titles" localSheetId="1">'Cash Flow Statement'!$2:$4</definedName>
  </definedNames>
  <calcPr fullCalcOnLoad="1"/>
</workbook>
</file>

<file path=xl/sharedStrings.xml><?xml version="1.0" encoding="utf-8"?>
<sst xmlns="http://schemas.openxmlformats.org/spreadsheetml/2006/main" count="62" uniqueCount="58">
  <si>
    <t>OPENING BANK BALANCE</t>
  </si>
  <si>
    <t>CASH RECEIPTS</t>
  </si>
  <si>
    <t>Sales Income</t>
  </si>
  <si>
    <t>Interest Income</t>
  </si>
  <si>
    <t>Cash Injection</t>
  </si>
  <si>
    <t>Other Income</t>
  </si>
  <si>
    <t>Total Cash Inflow</t>
  </si>
  <si>
    <t>Total Cash Available</t>
  </si>
  <si>
    <t>LESS CASH PAYMENTS</t>
  </si>
  <si>
    <t>Advertising</t>
  </si>
  <si>
    <t>Commissions</t>
  </si>
  <si>
    <t>Direct Mail</t>
  </si>
  <si>
    <t>Entertainment</t>
  </si>
  <si>
    <t>Trade Shows</t>
  </si>
  <si>
    <t>Internet/Website</t>
  </si>
  <si>
    <t>Automobile</t>
  </si>
  <si>
    <t>Bank Charges</t>
  </si>
  <si>
    <t>Cleaning</t>
  </si>
  <si>
    <t>Consultants</t>
  </si>
  <si>
    <t>Couriers</t>
  </si>
  <si>
    <t>Electricity</t>
  </si>
  <si>
    <t>Hardware</t>
  </si>
  <si>
    <t>General Expenses</t>
  </si>
  <si>
    <t>Insurance</t>
  </si>
  <si>
    <t>Rent</t>
  </si>
  <si>
    <t>Software</t>
  </si>
  <si>
    <t>Telephone</t>
  </si>
  <si>
    <t>Other</t>
  </si>
  <si>
    <t>GST Free Expenses</t>
  </si>
  <si>
    <t>Council Rates</t>
  </si>
  <si>
    <t>Car Registration</t>
  </si>
  <si>
    <t>Superannuation</t>
  </si>
  <si>
    <t>Salaries &amp; Wages</t>
  </si>
  <si>
    <t>Other Payments</t>
  </si>
  <si>
    <t>Monthly Loan Repayments</t>
  </si>
  <si>
    <t>Capital Expenditure</t>
  </si>
  <si>
    <t>Interest Expense</t>
  </si>
  <si>
    <t>Tax Payments</t>
  </si>
  <si>
    <t>TOTAL PAYMENTS</t>
  </si>
  <si>
    <t>CLOSING BANK BALANCE</t>
  </si>
  <si>
    <t xml:space="preserve">Total </t>
  </si>
  <si>
    <t>Sales Material</t>
  </si>
  <si>
    <t>Sales &amp; Marketing</t>
  </si>
  <si>
    <t>Administrative &amp; Overheads</t>
  </si>
  <si>
    <t xml:space="preserve">GST Payable </t>
  </si>
  <si>
    <t xml:space="preserve">Creditors (COGS) </t>
  </si>
  <si>
    <t>GST Receipts</t>
  </si>
  <si>
    <t>NET CASH MOVEMENT</t>
  </si>
  <si>
    <t>Introduction</t>
  </si>
  <si>
    <t>Instructions</t>
  </si>
  <si>
    <r>
      <t xml:space="preserve">Type in the month and year ("DEC 19") in the </t>
    </r>
    <r>
      <rPr>
        <b/>
        <sz val="10"/>
        <color indexed="57"/>
        <rFont val="Arial"/>
        <family val="2"/>
      </rPr>
      <t>GREEN</t>
    </r>
    <r>
      <rPr>
        <sz val="10"/>
        <rFont val="Arial"/>
        <family val="2"/>
      </rPr>
      <t xml:space="preserve"> cell (C4) and then autofill (drag) that cell across to cell N4.  </t>
    </r>
  </si>
  <si>
    <t>Alternatively type each month and year in each cell in this format "DEC 19" "JAN 20" etcetera</t>
  </si>
  <si>
    <t>Cash Flow Statement</t>
  </si>
  <si>
    <t>Enter your financial data where applicable.  You may add or change the categories to suit your business expenses and delete any categories that are not applicable.</t>
  </si>
  <si>
    <t>If you insert a row, ensure you sum the row in Column "O"</t>
  </si>
  <si>
    <t xml:space="preserve">A cash flow statement is arguably the most crucial financial document your business needs.  Although profits are important and they contribute to cash, understanding how your cash is generated and where it is spent is something a business owner needs to monitor closely and regularly.  A healthy cash flow helps to finance the growth of a company, whether it be through excess cash provided from profits, ability to borrow money from the bank or raise outside capital.  Understanding where your cash goes and how you will allocate cash if and when needed, is a key part of running a successful company. </t>
  </si>
  <si>
    <t>Note: You may delete a category and its contents but not the entire row.</t>
  </si>
  <si>
    <t>CASH FLOW STATEMENT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</si>
</sst>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_-* #,##0_-;\-* #,##0_-;_-* &quot;-&quot;??_-;_-@_-"/>
    <numFmt numFmtId="166" formatCode="&quot;$&quot;#,##0"/>
    <numFmt numFmtId="167" formatCode="mmm\-yyyy_)"/>
    <numFmt numFmtId="168" formatCode="#,##0_ ;[Red]\-#,##0\ "/>
    <numFmt numFmtId="169" formatCode="&quot;$&quot;#,##0_);\(&quot;$&quot;#,##0\)"/>
    <numFmt numFmtId="170" formatCode="_-&quot;$&quot;* #,##0.0_-;\-&quot;$&quot;* #,##0.0_-;_-&quot;$&quot;* &quot;-&quot;??_-;_-@_-"/>
    <numFmt numFmtId="171" formatCode="_-&quot;$&quot;* #,##0_-;\-&quot;$&quot;* #,##0_-;_-&quot;$&quot;* &quot;-&quot;??_-;_-@_-"/>
    <numFmt numFmtId="172" formatCode="[$-C09]dddd\,\ d\ mmmm\ yyyy"/>
    <numFmt numFmtId="173" formatCode="[$-409]h:mm:ss\ AM/PM"/>
    <numFmt numFmtId="174" formatCode="&quot;$&quot;#,##0.00"/>
    <numFmt numFmtId="175" formatCode="&quot;$&quot;#,##0.0"/>
    <numFmt numFmtId="176" formatCode="0.0"/>
    <numFmt numFmtId="177" formatCode="_-* #,##0.0_-;\-* #,##0.0_-;_-* &quot;-&quot;??_-;_-@_-"/>
    <numFmt numFmtId="178" formatCode="&quot;$&quot;#,##0_ ;[Red]&quot;$&quot;\-#,##0\ "/>
    <numFmt numFmtId="179" formatCode="&quot;$&quot;#,##0_ ;[Red]\-&quot;$&quot;#,##0\ "/>
  </numFmts>
  <fonts count="59">
    <font>
      <sz val="11"/>
      <color theme="1"/>
      <name val="Calibri"/>
      <family val="2"/>
    </font>
    <font>
      <sz val="11"/>
      <color indexed="8"/>
      <name val="Calibri"/>
      <family val="2"/>
    </font>
    <font>
      <sz val="8"/>
      <color indexed="8"/>
      <name val="Arial"/>
      <family val="2"/>
    </font>
    <font>
      <i/>
      <sz val="8"/>
      <color indexed="8"/>
      <name val="Arial"/>
      <family val="2"/>
    </font>
    <font>
      <b/>
      <sz val="9"/>
      <color indexed="8"/>
      <name val="Arial"/>
      <family val="2"/>
    </font>
    <font>
      <b/>
      <sz val="8"/>
      <color indexed="8"/>
      <name val="Arial"/>
      <family val="2"/>
    </font>
    <font>
      <sz val="8"/>
      <name val="Arial"/>
      <family val="2"/>
    </font>
    <font>
      <sz val="10"/>
      <name val="Arial"/>
      <family val="2"/>
    </font>
    <font>
      <b/>
      <sz val="7"/>
      <color indexed="8"/>
      <name val="Arial"/>
      <family val="2"/>
    </font>
    <font>
      <b/>
      <sz val="10"/>
      <color indexed="8"/>
      <name val="Arial"/>
      <family val="2"/>
    </font>
    <font>
      <b/>
      <sz val="11"/>
      <color indexed="8"/>
      <name val="Arial"/>
      <family val="2"/>
    </font>
    <font>
      <u val="single"/>
      <sz val="5"/>
      <color indexed="12"/>
      <name val="MS Sans Serif"/>
      <family val="2"/>
    </font>
    <font>
      <sz val="10"/>
      <color indexed="9"/>
      <name val="Arial"/>
      <family val="2"/>
    </font>
    <font>
      <sz val="14"/>
      <name val="Arial"/>
      <family val="2"/>
    </font>
    <font>
      <b/>
      <sz val="14"/>
      <name val="Arial"/>
      <family val="2"/>
    </font>
    <font>
      <sz val="10"/>
      <color indexed="8"/>
      <name val="Arial"/>
      <family val="2"/>
    </font>
    <font>
      <b/>
      <sz val="10"/>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57"/>
      <name val="Arial"/>
      <family val="2"/>
    </font>
    <font>
      <i/>
      <sz val="10"/>
      <color indexed="23"/>
      <name val="Arial"/>
      <family val="2"/>
    </font>
    <font>
      <i/>
      <sz val="11"/>
      <color indexed="23"/>
      <name val="Arial"/>
      <family val="2"/>
    </font>
    <font>
      <b/>
      <sz val="20"/>
      <color indexed="9"/>
      <name val="Arial"/>
      <family val="2"/>
    </font>
    <font>
      <b/>
      <i/>
      <sz val="12"/>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theme="0" tint="-0.49994000792503357"/>
      <name val="Arial"/>
      <family val="2"/>
    </font>
    <font>
      <i/>
      <sz val="11"/>
      <color theme="0" tint="-0.49994000792503357"/>
      <name val="Arial"/>
      <family val="2"/>
    </font>
    <font>
      <b/>
      <sz val="18"/>
      <color theme="9"/>
      <name val="Arial"/>
      <family val="2"/>
    </font>
    <font>
      <b/>
      <i/>
      <sz val="12"/>
      <color theme="0" tint="-0.49994000792503357"/>
      <name val="Arial"/>
      <family val="2"/>
    </font>
    <font>
      <b/>
      <sz val="2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top/>
      <bottom style="thin">
        <color theme="1" tint="0.49998000264167786"/>
      </bottom>
    </border>
    <border>
      <left/>
      <right/>
      <top style="medium">
        <color theme="1" tint="0.49998000264167786"/>
      </top>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right>
        <color indexed="63"/>
      </right>
      <top>
        <color indexed="63"/>
      </top>
      <bottom style="medium">
        <color theme="1" tint="0.4999800026416778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6">
    <xf numFmtId="0" fontId="0" fillId="0" borderId="0" xfId="0" applyFont="1" applyAlignment="1">
      <alignment/>
    </xf>
    <xf numFmtId="0" fontId="0" fillId="0" borderId="0" xfId="0" applyBorder="1" applyAlignment="1">
      <alignment/>
    </xf>
    <xf numFmtId="0" fontId="0" fillId="33" borderId="0" xfId="0" applyFill="1" applyAlignment="1">
      <alignment/>
    </xf>
    <xf numFmtId="165" fontId="2" fillId="33" borderId="0" xfId="42" applyNumberFormat="1" applyFont="1" applyFill="1" applyAlignment="1" applyProtection="1">
      <alignment/>
      <protection/>
    </xf>
    <xf numFmtId="0" fontId="6" fillId="33" borderId="0" xfId="0" applyFont="1" applyFill="1" applyBorder="1" applyAlignment="1" applyProtection="1">
      <alignment/>
      <protection locked="0"/>
    </xf>
    <xf numFmtId="165" fontId="2" fillId="33" borderId="0" xfId="42" applyNumberFormat="1" applyFont="1" applyFill="1" applyBorder="1" applyAlignment="1" applyProtection="1">
      <alignment/>
      <protection locked="0"/>
    </xf>
    <xf numFmtId="166" fontId="5" fillId="33" borderId="10" xfId="42" applyNumberFormat="1" applyFont="1" applyFill="1" applyBorder="1" applyAlignment="1" applyProtection="1">
      <alignment/>
      <protection/>
    </xf>
    <xf numFmtId="166" fontId="2" fillId="33" borderId="0" xfId="0" applyNumberFormat="1" applyFont="1" applyFill="1" applyAlignment="1">
      <alignment/>
    </xf>
    <xf numFmtId="166" fontId="5" fillId="33" borderId="0" xfId="44" applyNumberFormat="1" applyFont="1" applyFill="1" applyAlignment="1">
      <alignment/>
    </xf>
    <xf numFmtId="0" fontId="10" fillId="33" borderId="10" xfId="0" applyFont="1" applyFill="1" applyBorder="1" applyAlignment="1">
      <alignment horizontal="left"/>
    </xf>
    <xf numFmtId="166" fontId="4" fillId="33" borderId="10" xfId="42" applyNumberFormat="1" applyFont="1" applyFill="1" applyBorder="1" applyAlignment="1" applyProtection="1">
      <alignment/>
      <protection/>
    </xf>
    <xf numFmtId="0" fontId="5" fillId="33" borderId="0" xfId="0" applyFont="1" applyFill="1" applyAlignment="1">
      <alignment/>
    </xf>
    <xf numFmtId="168" fontId="2" fillId="33" borderId="0" xfId="42" applyNumberFormat="1" applyFont="1" applyFill="1" applyAlignment="1" applyProtection="1">
      <alignment/>
      <protection/>
    </xf>
    <xf numFmtId="0" fontId="9" fillId="12" borderId="10" xfId="0" applyFont="1" applyFill="1" applyBorder="1" applyAlignment="1">
      <alignment horizontal="left"/>
    </xf>
    <xf numFmtId="0" fontId="10" fillId="12" borderId="10" xfId="0" applyFont="1" applyFill="1" applyBorder="1" applyAlignment="1">
      <alignment horizontal="left"/>
    </xf>
    <xf numFmtId="0" fontId="0" fillId="34" borderId="0" xfId="0" applyFill="1" applyAlignment="1">
      <alignment/>
    </xf>
    <xf numFmtId="0" fontId="2" fillId="34" borderId="0" xfId="0" applyFont="1" applyFill="1" applyAlignment="1">
      <alignment/>
    </xf>
    <xf numFmtId="169" fontId="2" fillId="34" borderId="0" xfId="0" applyNumberFormat="1" applyFont="1" applyFill="1" applyAlignment="1">
      <alignment/>
    </xf>
    <xf numFmtId="179" fontId="4" fillId="12" borderId="10" xfId="42" applyNumberFormat="1" applyFont="1" applyFill="1" applyBorder="1" applyAlignment="1" applyProtection="1">
      <alignment/>
      <protection/>
    </xf>
    <xf numFmtId="179" fontId="4" fillId="33" borderId="0" xfId="42" applyNumberFormat="1" applyFont="1" applyFill="1" applyAlignment="1" applyProtection="1">
      <alignment/>
      <protection/>
    </xf>
    <xf numFmtId="0" fontId="0" fillId="35" borderId="0" xfId="0" applyFill="1" applyAlignment="1">
      <alignment/>
    </xf>
    <xf numFmtId="0" fontId="7" fillId="35" borderId="0" xfId="0" applyFont="1" applyFill="1" applyAlignment="1">
      <alignment/>
    </xf>
    <xf numFmtId="0" fontId="12" fillId="35" borderId="0" xfId="0" applyFont="1" applyFill="1" applyAlignment="1">
      <alignment/>
    </xf>
    <xf numFmtId="0" fontId="13" fillId="35" borderId="0" xfId="0" applyFont="1" applyFill="1" applyAlignment="1">
      <alignment/>
    </xf>
    <xf numFmtId="0" fontId="14" fillId="35" borderId="11" xfId="0" applyFont="1" applyFill="1" applyBorder="1" applyAlignment="1">
      <alignment/>
    </xf>
    <xf numFmtId="0" fontId="0" fillId="35" borderId="12" xfId="0" applyFill="1" applyBorder="1" applyAlignment="1">
      <alignment horizontal="center"/>
    </xf>
    <xf numFmtId="0" fontId="0" fillId="35" borderId="12" xfId="0" applyFill="1" applyBorder="1" applyAlignment="1">
      <alignment/>
    </xf>
    <xf numFmtId="0" fontId="0" fillId="35" borderId="13" xfId="0" applyFill="1" applyBorder="1" applyAlignment="1">
      <alignment/>
    </xf>
    <xf numFmtId="0" fontId="0" fillId="35" borderId="0" xfId="0" applyFill="1" applyAlignment="1">
      <alignment horizontal="left" wrapText="1"/>
    </xf>
    <xf numFmtId="0" fontId="0" fillId="35" borderId="0" xfId="0" applyFill="1" applyAlignment="1">
      <alignment wrapText="1"/>
    </xf>
    <xf numFmtId="0" fontId="0" fillId="35" borderId="12" xfId="0" applyFill="1" applyBorder="1" applyAlignment="1">
      <alignment horizontal="left" wrapText="1"/>
    </xf>
    <xf numFmtId="0" fontId="0" fillId="35" borderId="12" xfId="0" applyFill="1" applyBorder="1" applyAlignment="1">
      <alignment wrapText="1"/>
    </xf>
    <xf numFmtId="0" fontId="0" fillId="35" borderId="14" xfId="0" applyFill="1" applyBorder="1" applyAlignment="1">
      <alignment horizontal="left" wrapText="1"/>
    </xf>
    <xf numFmtId="0" fontId="0" fillId="35" borderId="15" xfId="0" applyFill="1" applyBorder="1" applyAlignment="1">
      <alignment/>
    </xf>
    <xf numFmtId="0" fontId="7" fillId="35" borderId="14" xfId="0" applyFont="1" applyFill="1" applyBorder="1" applyAlignment="1">
      <alignment horizontal="left"/>
    </xf>
    <xf numFmtId="0" fontId="15" fillId="35" borderId="16" xfId="0" applyFont="1" applyFill="1" applyBorder="1" applyAlignment="1">
      <alignment horizontal="left"/>
    </xf>
    <xf numFmtId="0" fontId="15" fillId="35" borderId="17" xfId="0" applyFont="1" applyFill="1" applyBorder="1" applyAlignment="1">
      <alignment/>
    </xf>
    <xf numFmtId="0" fontId="0" fillId="35" borderId="17" xfId="0" applyFill="1" applyBorder="1" applyAlignment="1">
      <alignment/>
    </xf>
    <xf numFmtId="0" fontId="0" fillId="35" borderId="18" xfId="0" applyFill="1" applyBorder="1" applyAlignment="1">
      <alignment/>
    </xf>
    <xf numFmtId="0" fontId="7" fillId="35" borderId="0" xfId="0" applyFont="1" applyFill="1" applyAlignment="1">
      <alignment horizontal="left"/>
    </xf>
    <xf numFmtId="0" fontId="15" fillId="36" borderId="14" xfId="0" applyFont="1" applyFill="1" applyBorder="1" applyAlignment="1">
      <alignment horizontal="left"/>
    </xf>
    <xf numFmtId="0" fontId="15" fillId="36" borderId="0" xfId="0" applyFont="1" applyFill="1" applyAlignment="1">
      <alignment/>
    </xf>
    <xf numFmtId="0" fontId="0" fillId="36" borderId="0" xfId="0" applyFill="1" applyAlignment="1">
      <alignment/>
    </xf>
    <xf numFmtId="0" fontId="7" fillId="37" borderId="0" xfId="0" applyFont="1" applyFill="1" applyAlignment="1">
      <alignment/>
    </xf>
    <xf numFmtId="0" fontId="0" fillId="37" borderId="0" xfId="0" applyFill="1" applyAlignment="1">
      <alignment/>
    </xf>
    <xf numFmtId="0" fontId="15" fillId="38" borderId="0" xfId="0" applyFont="1" applyFill="1" applyAlignment="1">
      <alignment/>
    </xf>
    <xf numFmtId="0" fontId="7" fillId="35" borderId="0" xfId="0" applyFont="1" applyFill="1" applyBorder="1" applyAlignment="1">
      <alignment vertical="center" wrapText="1"/>
    </xf>
    <xf numFmtId="0" fontId="7" fillId="35" borderId="15" xfId="0" applyFont="1" applyFill="1" applyBorder="1" applyAlignment="1">
      <alignment vertical="center" wrapText="1"/>
    </xf>
    <xf numFmtId="0" fontId="2" fillId="33" borderId="0" xfId="0" applyFont="1" applyFill="1" applyAlignment="1" applyProtection="1">
      <alignment/>
      <protection locked="0"/>
    </xf>
    <xf numFmtId="0" fontId="10" fillId="33" borderId="0" xfId="0" applyFont="1" applyFill="1" applyAlignment="1" applyProtection="1">
      <alignment horizontal="left"/>
      <protection locked="0"/>
    </xf>
    <xf numFmtId="168" fontId="2" fillId="33" borderId="0" xfId="42" applyNumberFormat="1" applyFont="1" applyFill="1" applyAlignment="1" applyProtection="1">
      <alignment/>
      <protection locked="0"/>
    </xf>
    <xf numFmtId="168" fontId="2" fillId="0" borderId="0" xfId="42" applyNumberFormat="1" applyFont="1" applyFill="1" applyAlignment="1" applyProtection="1">
      <alignment/>
      <protection locked="0"/>
    </xf>
    <xf numFmtId="165" fontId="2" fillId="33" borderId="0" xfId="42" applyNumberFormat="1" applyFont="1" applyFill="1" applyAlignment="1" applyProtection="1">
      <alignment/>
      <protection locked="0"/>
    </xf>
    <xf numFmtId="0" fontId="9" fillId="33" borderId="0" xfId="0" applyFont="1" applyFill="1" applyAlignment="1" applyProtection="1">
      <alignment horizontal="left"/>
      <protection locked="0"/>
    </xf>
    <xf numFmtId="0" fontId="2" fillId="33" borderId="0" xfId="0" applyFont="1" applyFill="1" applyAlignment="1" applyProtection="1">
      <alignment horizontal="left"/>
      <protection locked="0"/>
    </xf>
    <xf numFmtId="164" fontId="4" fillId="33" borderId="19" xfId="0" applyNumberFormat="1" applyFont="1" applyFill="1" applyBorder="1" applyAlignment="1" applyProtection="1">
      <alignment vertical="center"/>
      <protection locked="0"/>
    </xf>
    <xf numFmtId="165" fontId="8" fillId="33" borderId="0" xfId="42" applyNumberFormat="1" applyFont="1" applyFill="1" applyAlignment="1" applyProtection="1">
      <alignment horizontal="right"/>
      <protection locked="0"/>
    </xf>
    <xf numFmtId="0" fontId="7" fillId="33" borderId="0" xfId="0" applyFont="1" applyFill="1" applyAlignment="1" applyProtection="1">
      <alignment/>
      <protection locked="0"/>
    </xf>
    <xf numFmtId="0" fontId="2" fillId="0" borderId="0" xfId="0" applyFont="1" applyFill="1" applyAlignment="1" applyProtection="1">
      <alignment horizontal="left"/>
      <protection locked="0"/>
    </xf>
    <xf numFmtId="0" fontId="3" fillId="33" borderId="20" xfId="0" applyFont="1" applyFill="1" applyBorder="1" applyAlignment="1" applyProtection="1">
      <alignment horizontal="left" vertical="center"/>
      <protection/>
    </xf>
    <xf numFmtId="0" fontId="4" fillId="33" borderId="0" xfId="0" applyFont="1" applyFill="1" applyAlignment="1" applyProtection="1">
      <alignment horizontal="center"/>
      <protection/>
    </xf>
    <xf numFmtId="0" fontId="2" fillId="33" borderId="0" xfId="0" applyFont="1" applyFill="1" applyAlignment="1" applyProtection="1">
      <alignment/>
      <protection/>
    </xf>
    <xf numFmtId="166" fontId="2" fillId="33" borderId="0" xfId="0" applyNumberFormat="1" applyFont="1" applyFill="1" applyAlignment="1" applyProtection="1">
      <alignment/>
      <protection/>
    </xf>
    <xf numFmtId="166" fontId="5" fillId="33" borderId="0" xfId="0" applyNumberFormat="1" applyFont="1" applyFill="1" applyAlignment="1" applyProtection="1">
      <alignment horizontal="right"/>
      <protection/>
    </xf>
    <xf numFmtId="165" fontId="8" fillId="33" borderId="0" xfId="42" applyNumberFormat="1" applyFont="1" applyFill="1" applyAlignment="1" applyProtection="1">
      <alignment horizontal="right"/>
      <protection/>
    </xf>
    <xf numFmtId="0" fontId="0" fillId="34" borderId="0" xfId="0" applyFill="1" applyAlignment="1" applyProtection="1">
      <alignment/>
      <protection hidden="1"/>
    </xf>
    <xf numFmtId="0" fontId="0" fillId="0" borderId="0" xfId="0" applyAlignment="1" applyProtection="1">
      <alignment/>
      <protection hidden="1"/>
    </xf>
    <xf numFmtId="0" fontId="5" fillId="33" borderId="10" xfId="0" applyFont="1" applyFill="1" applyBorder="1" applyAlignment="1" applyProtection="1">
      <alignment/>
      <protection locked="0"/>
    </xf>
    <xf numFmtId="0" fontId="54" fillId="33" borderId="20" xfId="0" applyFont="1" applyFill="1" applyBorder="1" applyAlignment="1" applyProtection="1">
      <alignment horizontal="left" vertical="center"/>
      <protection locked="0"/>
    </xf>
    <xf numFmtId="0" fontId="55" fillId="33" borderId="20"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20" xfId="0" applyFont="1" applyFill="1" applyBorder="1" applyAlignment="1" applyProtection="1">
      <alignment vertical="center"/>
      <protection locked="0"/>
    </xf>
    <xf numFmtId="164" fontId="4" fillId="13" borderId="19" xfId="0" applyNumberFormat="1" applyFont="1" applyFill="1" applyBorder="1" applyAlignment="1" applyProtection="1">
      <alignment vertical="center"/>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7" borderId="0" xfId="0" applyFill="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0" fillId="35" borderId="24" xfId="0" applyFill="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0" fillId="35" borderId="27" xfId="0" applyFill="1" applyBorder="1" applyAlignment="1" applyProtection="1">
      <alignment/>
      <protection/>
    </xf>
    <xf numFmtId="0" fontId="0" fillId="35" borderId="28" xfId="0" applyFill="1" applyBorder="1" applyAlignment="1" applyProtection="1">
      <alignment/>
      <protection/>
    </xf>
    <xf numFmtId="0" fontId="56" fillId="33" borderId="0" xfId="0" applyFont="1" applyFill="1" applyBorder="1" applyAlignment="1" applyProtection="1">
      <alignment vertical="center"/>
      <protection/>
    </xf>
    <xf numFmtId="0" fontId="57" fillId="33" borderId="0" xfId="0" applyFont="1" applyFill="1" applyBorder="1" applyAlignment="1" applyProtection="1">
      <alignment horizontal="left" vertical="center"/>
      <protection/>
    </xf>
    <xf numFmtId="0" fontId="2" fillId="33" borderId="19" xfId="0" applyFont="1" applyFill="1" applyBorder="1" applyAlignment="1" applyProtection="1">
      <alignment vertical="center"/>
      <protection/>
    </xf>
    <xf numFmtId="0" fontId="0" fillId="34" borderId="0" xfId="0" applyFill="1" applyAlignment="1" applyProtection="1">
      <alignment/>
      <protection locked="0"/>
    </xf>
    <xf numFmtId="0" fontId="0" fillId="34" borderId="0" xfId="0" applyFill="1" applyBorder="1" applyAlignment="1" applyProtection="1">
      <alignment/>
      <protection locked="0"/>
    </xf>
    <xf numFmtId="0" fontId="0" fillId="0" borderId="0" xfId="0" applyAlignment="1" applyProtection="1">
      <alignment/>
      <protection locked="0"/>
    </xf>
    <xf numFmtId="0" fontId="58" fillId="39" borderId="21" xfId="0" applyFont="1" applyFill="1" applyBorder="1" applyAlignment="1" applyProtection="1">
      <alignment horizontal="center" vertical="center" wrapText="1"/>
      <protection/>
    </xf>
    <xf numFmtId="0" fontId="58" fillId="39" borderId="22" xfId="0" applyFont="1" applyFill="1" applyBorder="1" applyAlignment="1" applyProtection="1">
      <alignment horizontal="center" vertical="center" wrapText="1"/>
      <protection/>
    </xf>
    <xf numFmtId="0" fontId="58" fillId="39" borderId="23" xfId="0" applyFont="1" applyFill="1" applyBorder="1" applyAlignment="1" applyProtection="1">
      <alignment horizontal="center" vertical="center" wrapText="1"/>
      <protection/>
    </xf>
    <xf numFmtId="0" fontId="58" fillId="39" borderId="24" xfId="0" applyFont="1" applyFill="1" applyBorder="1" applyAlignment="1" applyProtection="1">
      <alignment horizontal="center" vertical="center" wrapText="1"/>
      <protection/>
    </xf>
    <xf numFmtId="0" fontId="58" fillId="39" borderId="0" xfId="0" applyFont="1" applyFill="1" applyAlignment="1" applyProtection="1">
      <alignment horizontal="center" vertical="center" wrapText="1"/>
      <protection/>
    </xf>
    <xf numFmtId="0" fontId="58" fillId="39" borderId="25" xfId="0" applyFont="1" applyFill="1" applyBorder="1" applyAlignment="1" applyProtection="1">
      <alignment horizontal="center" vertical="center" wrapText="1"/>
      <protection/>
    </xf>
    <xf numFmtId="0" fontId="58" fillId="39" borderId="26" xfId="0" applyFont="1" applyFill="1" applyBorder="1" applyAlignment="1" applyProtection="1">
      <alignment horizontal="center" vertical="center" wrapText="1"/>
      <protection/>
    </xf>
    <xf numFmtId="0" fontId="58" fillId="39" borderId="27" xfId="0" applyFont="1" applyFill="1" applyBorder="1" applyAlignment="1" applyProtection="1">
      <alignment horizontal="center" vertical="center" wrapText="1"/>
      <protection/>
    </xf>
    <xf numFmtId="0" fontId="58" fillId="39" borderId="28" xfId="0" applyFont="1" applyFill="1" applyBorder="1" applyAlignment="1" applyProtection="1">
      <alignment horizontal="center" vertical="center" wrapText="1"/>
      <protection/>
    </xf>
    <xf numFmtId="0" fontId="0" fillId="35" borderId="29" xfId="0"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3" fillId="33" borderId="20" xfId="0" applyFont="1" applyFill="1" applyBorder="1" applyAlignment="1" applyProtection="1">
      <alignment horizontal="left" vertical="center"/>
      <protection locked="0"/>
    </xf>
    <xf numFmtId="0" fontId="56" fillId="33" borderId="30" xfId="0" applyFont="1" applyFill="1" applyBorder="1" applyAlignment="1" applyProtection="1">
      <alignment horizontal="center" vertic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2</xdr:row>
      <xdr:rowOff>161925</xdr:rowOff>
    </xdr:from>
    <xdr:to>
      <xdr:col>4</xdr:col>
      <xdr:colOff>428625</xdr:colOff>
      <xdr:row>5</xdr:row>
      <xdr:rowOff>152400</xdr:rowOff>
    </xdr:to>
    <xdr:pic>
      <xdr:nvPicPr>
        <xdr:cNvPr id="1" name="Image 1"/>
        <xdr:cNvPicPr preferRelativeResize="1">
          <a:picLocks noChangeAspect="1"/>
        </xdr:cNvPicPr>
      </xdr:nvPicPr>
      <xdr:blipFill>
        <a:blip r:embed="rId1"/>
        <a:stretch>
          <a:fillRect/>
        </a:stretch>
      </xdr:blipFill>
      <xdr:spPr>
        <a:xfrm>
          <a:off x="733425" y="552450"/>
          <a:ext cx="2133600" cy="7905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xdr:row>
      <xdr:rowOff>123825</xdr:rowOff>
    </xdr:from>
    <xdr:to>
      <xdr:col>1</xdr:col>
      <xdr:colOff>2343150</xdr:colOff>
      <xdr:row>3</xdr:row>
      <xdr:rowOff>28575</xdr:rowOff>
    </xdr:to>
    <xdr:pic>
      <xdr:nvPicPr>
        <xdr:cNvPr id="1" name="Image 1"/>
        <xdr:cNvPicPr preferRelativeResize="1">
          <a:picLocks noChangeAspect="1"/>
        </xdr:cNvPicPr>
      </xdr:nvPicPr>
      <xdr:blipFill>
        <a:blip r:embed="rId1"/>
        <a:stretch>
          <a:fillRect/>
        </a:stretch>
      </xdr:blipFill>
      <xdr:spPr>
        <a:xfrm>
          <a:off x="514350" y="600075"/>
          <a:ext cx="2266950"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3"/>
  <sheetViews>
    <sheetView tabSelected="1" zoomScalePageLayoutView="0" workbookViewId="0" topLeftCell="A1">
      <selection activeCell="A1" sqref="A1"/>
    </sheetView>
  </sheetViews>
  <sheetFormatPr defaultColWidth="9.140625" defaultRowHeight="15"/>
  <sheetData>
    <row r="1" spans="1:22" ht="15">
      <c r="A1" s="2"/>
      <c r="B1" s="2"/>
      <c r="C1" s="2"/>
      <c r="D1" s="2"/>
      <c r="E1" s="2"/>
      <c r="F1" s="2"/>
      <c r="G1" s="2"/>
      <c r="H1" s="2"/>
      <c r="I1" s="2"/>
      <c r="J1" s="2"/>
      <c r="K1" s="2"/>
      <c r="L1" s="2"/>
      <c r="M1" s="2"/>
      <c r="N1" s="2"/>
      <c r="O1" s="2"/>
      <c r="P1" s="2"/>
      <c r="Q1" s="2"/>
      <c r="R1" s="2"/>
      <c r="S1" s="2"/>
      <c r="T1" s="2"/>
      <c r="U1" s="2"/>
      <c r="V1" s="2"/>
    </row>
    <row r="2" spans="1:22" ht="15.75" thickBot="1">
      <c r="A2" s="2"/>
      <c r="B2" s="2"/>
      <c r="C2" s="2"/>
      <c r="D2" s="2"/>
      <c r="E2" s="2"/>
      <c r="F2" s="2"/>
      <c r="G2" s="2"/>
      <c r="H2" s="2"/>
      <c r="I2" s="2"/>
      <c r="J2" s="2"/>
      <c r="K2" s="2"/>
      <c r="L2" s="2"/>
      <c r="M2" s="2"/>
      <c r="N2" s="2"/>
      <c r="O2" s="2"/>
      <c r="P2" s="2"/>
      <c r="Q2" s="2"/>
      <c r="R2" s="2"/>
      <c r="S2" s="2"/>
      <c r="T2" s="2"/>
      <c r="U2" s="2"/>
      <c r="V2" s="2"/>
    </row>
    <row r="3" spans="1:22" s="79" customFormat="1" ht="21" customHeight="1">
      <c r="A3" s="73"/>
      <c r="B3" s="74"/>
      <c r="C3" s="75"/>
      <c r="D3" s="75"/>
      <c r="E3" s="76"/>
      <c r="F3" s="91" t="s">
        <v>52</v>
      </c>
      <c r="G3" s="92"/>
      <c r="H3" s="92"/>
      <c r="I3" s="92"/>
      <c r="J3" s="92"/>
      <c r="K3" s="92"/>
      <c r="L3" s="92"/>
      <c r="M3" s="92"/>
      <c r="N3" s="92"/>
      <c r="O3" s="92"/>
      <c r="P3" s="93"/>
      <c r="Q3" s="73"/>
      <c r="R3" s="73"/>
      <c r="S3" s="77"/>
      <c r="T3" s="78"/>
      <c r="U3" s="78"/>
      <c r="V3" s="78"/>
    </row>
    <row r="4" spans="1:22" s="79" customFormat="1" ht="21" customHeight="1">
      <c r="A4" s="73"/>
      <c r="B4" s="80"/>
      <c r="C4" s="73"/>
      <c r="D4" s="73"/>
      <c r="E4" s="81"/>
      <c r="F4" s="94"/>
      <c r="G4" s="95"/>
      <c r="H4" s="95"/>
      <c r="I4" s="95"/>
      <c r="J4" s="95"/>
      <c r="K4" s="95"/>
      <c r="L4" s="95"/>
      <c r="M4" s="95"/>
      <c r="N4" s="95"/>
      <c r="O4" s="95"/>
      <c r="P4" s="96"/>
      <c r="Q4" s="73"/>
      <c r="R4" s="73"/>
      <c r="S4" s="77"/>
      <c r="T4" s="78"/>
      <c r="U4" s="78"/>
      <c r="V4" s="78"/>
    </row>
    <row r="5" spans="1:22" s="79" customFormat="1" ht="21" customHeight="1">
      <c r="A5" s="73"/>
      <c r="B5" s="80"/>
      <c r="C5" s="73"/>
      <c r="D5" s="73"/>
      <c r="E5" s="81"/>
      <c r="F5" s="94"/>
      <c r="G5" s="95"/>
      <c r="H5" s="95"/>
      <c r="I5" s="95"/>
      <c r="J5" s="95"/>
      <c r="K5" s="95"/>
      <c r="L5" s="95"/>
      <c r="M5" s="95"/>
      <c r="N5" s="95"/>
      <c r="O5" s="95"/>
      <c r="P5" s="96"/>
      <c r="Q5" s="73"/>
      <c r="R5" s="73"/>
      <c r="S5" s="77"/>
      <c r="T5" s="78"/>
      <c r="U5" s="78"/>
      <c r="V5" s="78"/>
    </row>
    <row r="6" spans="1:22" s="79" customFormat="1" ht="21" customHeight="1" thickBot="1">
      <c r="A6" s="73"/>
      <c r="B6" s="82"/>
      <c r="C6" s="83"/>
      <c r="D6" s="83"/>
      <c r="E6" s="84"/>
      <c r="F6" s="97"/>
      <c r="G6" s="98"/>
      <c r="H6" s="98"/>
      <c r="I6" s="98"/>
      <c r="J6" s="98"/>
      <c r="K6" s="98"/>
      <c r="L6" s="98"/>
      <c r="M6" s="98"/>
      <c r="N6" s="98"/>
      <c r="O6" s="98"/>
      <c r="P6" s="99"/>
      <c r="Q6" s="73"/>
      <c r="R6" s="73"/>
      <c r="S6" s="77"/>
      <c r="T6" s="78"/>
      <c r="U6" s="78"/>
      <c r="V6" s="78"/>
    </row>
    <row r="7" spans="1:22" ht="14.25">
      <c r="A7" s="20"/>
      <c r="B7" s="20"/>
      <c r="C7" s="20"/>
      <c r="D7" s="20"/>
      <c r="E7" s="20"/>
      <c r="F7" s="20"/>
      <c r="G7" s="20"/>
      <c r="H7" s="20"/>
      <c r="I7" s="20"/>
      <c r="J7" s="20"/>
      <c r="K7" s="20"/>
      <c r="L7" s="20"/>
      <c r="M7" s="20"/>
      <c r="N7" s="22"/>
      <c r="O7" s="20"/>
      <c r="P7" s="20"/>
      <c r="Q7" s="20"/>
      <c r="R7" s="20"/>
      <c r="S7" s="44"/>
      <c r="T7" s="2"/>
      <c r="U7" s="2"/>
      <c r="V7" s="2"/>
    </row>
    <row r="8" spans="1:22" ht="18">
      <c r="A8" s="23"/>
      <c r="B8" s="24" t="s">
        <v>48</v>
      </c>
      <c r="C8" s="25"/>
      <c r="D8" s="25"/>
      <c r="E8" s="25"/>
      <c r="F8" s="25"/>
      <c r="G8" s="25"/>
      <c r="H8" s="26"/>
      <c r="I8" s="26"/>
      <c r="J8" s="26"/>
      <c r="K8" s="26"/>
      <c r="L8" s="26"/>
      <c r="M8" s="26"/>
      <c r="N8" s="26"/>
      <c r="O8" s="26"/>
      <c r="P8" s="27"/>
      <c r="Q8" s="20"/>
      <c r="R8" s="20"/>
      <c r="S8" s="44"/>
      <c r="T8" s="2"/>
      <c r="U8" s="2"/>
      <c r="V8" s="2"/>
    </row>
    <row r="9" spans="1:22" ht="81.75" customHeight="1">
      <c r="A9" s="20"/>
      <c r="B9" s="100" t="s">
        <v>55</v>
      </c>
      <c r="C9" s="100"/>
      <c r="D9" s="100"/>
      <c r="E9" s="100"/>
      <c r="F9" s="100"/>
      <c r="G9" s="100"/>
      <c r="H9" s="100"/>
      <c r="I9" s="100"/>
      <c r="J9" s="100"/>
      <c r="K9" s="100"/>
      <c r="L9" s="100"/>
      <c r="M9" s="100"/>
      <c r="N9" s="100"/>
      <c r="O9" s="100"/>
      <c r="P9" s="100"/>
      <c r="Q9" s="20"/>
      <c r="R9" s="20"/>
      <c r="S9" s="44"/>
      <c r="T9" s="2"/>
      <c r="U9" s="2"/>
      <c r="V9" s="2"/>
    </row>
    <row r="10" spans="1:22" ht="14.25">
      <c r="A10" s="20"/>
      <c r="B10" s="28"/>
      <c r="C10" s="28"/>
      <c r="D10" s="28"/>
      <c r="E10" s="28"/>
      <c r="F10" s="28"/>
      <c r="G10" s="28"/>
      <c r="H10" s="28"/>
      <c r="I10" s="28"/>
      <c r="J10" s="20"/>
      <c r="K10" s="28"/>
      <c r="L10" s="29"/>
      <c r="M10" s="20"/>
      <c r="N10" s="20"/>
      <c r="O10" s="20"/>
      <c r="P10" s="20"/>
      <c r="Q10" s="20"/>
      <c r="R10" s="20"/>
      <c r="S10" s="44"/>
      <c r="T10" s="2"/>
      <c r="U10" s="2"/>
      <c r="V10" s="2"/>
    </row>
    <row r="11" spans="1:22" ht="18">
      <c r="A11" s="23"/>
      <c r="B11" s="24" t="s">
        <v>49</v>
      </c>
      <c r="C11" s="30"/>
      <c r="D11" s="30"/>
      <c r="E11" s="30"/>
      <c r="F11" s="30"/>
      <c r="G11" s="30"/>
      <c r="H11" s="30"/>
      <c r="I11" s="30"/>
      <c r="J11" s="30"/>
      <c r="K11" s="31"/>
      <c r="L11" s="26"/>
      <c r="M11" s="26"/>
      <c r="N11" s="26"/>
      <c r="O11" s="26"/>
      <c r="P11" s="27"/>
      <c r="Q11" s="20"/>
      <c r="R11" s="20"/>
      <c r="S11" s="44"/>
      <c r="T11" s="2"/>
      <c r="U11" s="2"/>
      <c r="V11" s="2"/>
    </row>
    <row r="12" spans="1:22" ht="14.25">
      <c r="A12" s="28"/>
      <c r="B12" s="32"/>
      <c r="C12" s="28"/>
      <c r="D12" s="28"/>
      <c r="E12" s="28"/>
      <c r="F12" s="28"/>
      <c r="G12" s="28"/>
      <c r="H12" s="28"/>
      <c r="I12" s="28"/>
      <c r="J12" s="28"/>
      <c r="K12" s="29"/>
      <c r="L12" s="20"/>
      <c r="M12" s="20"/>
      <c r="N12" s="20"/>
      <c r="O12" s="20"/>
      <c r="P12" s="33"/>
      <c r="Q12" s="20"/>
      <c r="R12" s="20"/>
      <c r="S12" s="44"/>
      <c r="T12" s="2"/>
      <c r="U12" s="2"/>
      <c r="V12" s="2"/>
    </row>
    <row r="13" spans="1:22" ht="14.25" customHeight="1">
      <c r="A13" s="20"/>
      <c r="B13" s="101" t="s">
        <v>50</v>
      </c>
      <c r="C13" s="102"/>
      <c r="D13" s="102"/>
      <c r="E13" s="102"/>
      <c r="F13" s="102"/>
      <c r="G13" s="102"/>
      <c r="H13" s="102"/>
      <c r="I13" s="102"/>
      <c r="J13" s="102"/>
      <c r="K13" s="102"/>
      <c r="L13" s="102"/>
      <c r="M13" s="102"/>
      <c r="N13" s="102"/>
      <c r="O13" s="102"/>
      <c r="P13" s="103"/>
      <c r="Q13" s="20"/>
      <c r="R13" s="20"/>
      <c r="S13" s="44"/>
      <c r="T13" s="2"/>
      <c r="U13" s="2"/>
      <c r="V13" s="2"/>
    </row>
    <row r="14" spans="1:22" ht="14.25">
      <c r="A14" s="20"/>
      <c r="B14" s="40" t="s">
        <v>51</v>
      </c>
      <c r="C14" s="46"/>
      <c r="D14" s="46"/>
      <c r="E14" s="46"/>
      <c r="F14" s="46"/>
      <c r="G14" s="46"/>
      <c r="H14" s="46"/>
      <c r="I14" s="46"/>
      <c r="J14" s="46"/>
      <c r="K14" s="46"/>
      <c r="L14" s="46"/>
      <c r="M14" s="46"/>
      <c r="N14" s="46"/>
      <c r="O14" s="46"/>
      <c r="P14" s="47"/>
      <c r="Q14" s="20"/>
      <c r="R14" s="20"/>
      <c r="S14" s="44"/>
      <c r="T14" s="2"/>
      <c r="U14" s="2"/>
      <c r="V14" s="2"/>
    </row>
    <row r="15" spans="1:22" ht="14.25">
      <c r="A15" s="21"/>
      <c r="B15" s="40"/>
      <c r="C15" s="41"/>
      <c r="D15" s="41"/>
      <c r="E15" s="41"/>
      <c r="F15" s="41"/>
      <c r="G15" s="41"/>
      <c r="H15" s="41"/>
      <c r="I15" s="41"/>
      <c r="J15" s="41"/>
      <c r="K15" s="41"/>
      <c r="L15" s="41"/>
      <c r="M15" s="41"/>
      <c r="N15" s="42"/>
      <c r="O15" s="20"/>
      <c r="P15" s="33"/>
      <c r="Q15" s="20"/>
      <c r="R15" s="20"/>
      <c r="S15" s="44"/>
      <c r="T15" s="2"/>
      <c r="U15" s="2"/>
      <c r="V15" s="2"/>
    </row>
    <row r="16" spans="1:22" ht="14.25">
      <c r="A16" s="21"/>
      <c r="B16" s="34" t="s">
        <v>53</v>
      </c>
      <c r="C16" s="43"/>
      <c r="D16" s="43"/>
      <c r="E16" s="43"/>
      <c r="F16" s="43"/>
      <c r="G16" s="43"/>
      <c r="H16" s="43"/>
      <c r="I16" s="43"/>
      <c r="J16" s="43"/>
      <c r="K16" s="44"/>
      <c r="L16" s="44"/>
      <c r="M16" s="44"/>
      <c r="N16" s="44"/>
      <c r="O16" s="20"/>
      <c r="P16" s="33"/>
      <c r="Q16" s="20"/>
      <c r="R16" s="20"/>
      <c r="S16" s="44"/>
      <c r="T16" s="2"/>
      <c r="U16" s="2"/>
      <c r="V16" s="2"/>
    </row>
    <row r="17" spans="1:22" ht="14.25">
      <c r="A17" s="21"/>
      <c r="B17" s="34" t="s">
        <v>56</v>
      </c>
      <c r="C17" s="43"/>
      <c r="D17" s="43"/>
      <c r="E17" s="43"/>
      <c r="F17" s="43"/>
      <c r="G17" s="43"/>
      <c r="H17" s="43"/>
      <c r="I17" s="43"/>
      <c r="J17" s="43"/>
      <c r="K17" s="44"/>
      <c r="L17" s="44"/>
      <c r="M17" s="44"/>
      <c r="N17" s="44"/>
      <c r="O17" s="20"/>
      <c r="P17" s="33"/>
      <c r="Q17" s="20"/>
      <c r="R17" s="20"/>
      <c r="S17" s="44"/>
      <c r="T17" s="2"/>
      <c r="U17" s="2"/>
      <c r="V17" s="2"/>
    </row>
    <row r="18" spans="1:22" ht="14.25">
      <c r="A18" s="21"/>
      <c r="B18" s="34" t="s">
        <v>54</v>
      </c>
      <c r="C18" s="45"/>
      <c r="D18" s="45"/>
      <c r="E18" s="45"/>
      <c r="F18" s="45"/>
      <c r="G18" s="45"/>
      <c r="H18" s="45"/>
      <c r="I18" s="45"/>
      <c r="J18" s="45"/>
      <c r="K18" s="45"/>
      <c r="L18" s="44"/>
      <c r="M18" s="44"/>
      <c r="N18" s="44"/>
      <c r="O18" s="20"/>
      <c r="P18" s="33"/>
      <c r="Q18" s="20"/>
      <c r="R18" s="20"/>
      <c r="S18" s="44"/>
      <c r="T18" s="2"/>
      <c r="U18" s="2"/>
      <c r="V18" s="2"/>
    </row>
    <row r="19" spans="1:22" ht="14.25">
      <c r="A19" s="21"/>
      <c r="B19" s="35"/>
      <c r="C19" s="36"/>
      <c r="D19" s="36"/>
      <c r="E19" s="36"/>
      <c r="F19" s="36"/>
      <c r="G19" s="36"/>
      <c r="H19" s="36"/>
      <c r="I19" s="36"/>
      <c r="J19" s="36"/>
      <c r="K19" s="36"/>
      <c r="L19" s="37"/>
      <c r="M19" s="37"/>
      <c r="N19" s="37"/>
      <c r="O19" s="37"/>
      <c r="P19" s="38"/>
      <c r="Q19" s="20"/>
      <c r="R19" s="20"/>
      <c r="S19" s="44"/>
      <c r="T19" s="2"/>
      <c r="U19" s="2"/>
      <c r="V19" s="2"/>
    </row>
    <row r="20" spans="1:22" ht="14.25">
      <c r="A20" s="21"/>
      <c r="B20" s="39"/>
      <c r="C20" s="21"/>
      <c r="D20" s="21"/>
      <c r="E20" s="21"/>
      <c r="F20" s="21"/>
      <c r="G20" s="21"/>
      <c r="H20" s="21"/>
      <c r="I20" s="21"/>
      <c r="J20" s="21"/>
      <c r="K20" s="20"/>
      <c r="L20" s="20"/>
      <c r="M20" s="20"/>
      <c r="N20" s="20"/>
      <c r="O20" s="20"/>
      <c r="P20" s="20"/>
      <c r="Q20" s="20"/>
      <c r="R20" s="20"/>
      <c r="S20" s="44"/>
      <c r="T20" s="2"/>
      <c r="U20" s="2"/>
      <c r="V20" s="2"/>
    </row>
    <row r="21" spans="1:22" ht="14.25">
      <c r="A21" s="2"/>
      <c r="B21" s="2"/>
      <c r="C21" s="2"/>
      <c r="D21" s="2"/>
      <c r="E21" s="2"/>
      <c r="F21" s="2"/>
      <c r="G21" s="2"/>
      <c r="H21" s="2"/>
      <c r="I21" s="2"/>
      <c r="J21" s="2"/>
      <c r="K21" s="2"/>
      <c r="L21" s="2"/>
      <c r="M21" s="2"/>
      <c r="N21" s="2"/>
      <c r="O21" s="2"/>
      <c r="P21" s="2"/>
      <c r="Q21" s="2"/>
      <c r="R21" s="2"/>
      <c r="S21" s="2"/>
      <c r="T21" s="2"/>
      <c r="U21" s="2"/>
      <c r="V21" s="2"/>
    </row>
    <row r="22" spans="1:22" ht="14.25">
      <c r="A22" s="2"/>
      <c r="B22" s="2"/>
      <c r="C22" s="2"/>
      <c r="D22" s="2"/>
      <c r="E22" s="2"/>
      <c r="F22" s="2"/>
      <c r="G22" s="2"/>
      <c r="H22" s="2"/>
      <c r="I22" s="2"/>
      <c r="J22" s="2"/>
      <c r="K22" s="2"/>
      <c r="L22" s="2"/>
      <c r="M22" s="2"/>
      <c r="N22" s="2"/>
      <c r="O22" s="2"/>
      <c r="P22" s="2"/>
      <c r="Q22" s="2"/>
      <c r="R22" s="2"/>
      <c r="S22" s="2"/>
      <c r="T22" s="2"/>
      <c r="U22" s="2"/>
      <c r="V22" s="2"/>
    </row>
    <row r="23" spans="1:22" ht="14.25">
      <c r="A23" s="2"/>
      <c r="B23" s="2"/>
      <c r="C23" s="2"/>
      <c r="D23" s="2"/>
      <c r="E23" s="2"/>
      <c r="F23" s="2"/>
      <c r="G23" s="2"/>
      <c r="H23" s="2"/>
      <c r="I23" s="2"/>
      <c r="J23" s="2"/>
      <c r="K23" s="2"/>
      <c r="L23" s="2"/>
      <c r="M23" s="2"/>
      <c r="N23" s="2"/>
      <c r="O23" s="2"/>
      <c r="P23" s="2"/>
      <c r="Q23" s="2"/>
      <c r="R23" s="2"/>
      <c r="S23" s="2"/>
      <c r="T23" s="2"/>
      <c r="U23" s="2"/>
      <c r="V23" s="2"/>
    </row>
    <row r="24" spans="1:22" ht="14.25">
      <c r="A24" s="2"/>
      <c r="B24" s="2"/>
      <c r="C24" s="2"/>
      <c r="D24" s="2"/>
      <c r="E24" s="2"/>
      <c r="F24" s="2"/>
      <c r="G24" s="2"/>
      <c r="H24" s="2"/>
      <c r="I24" s="2"/>
      <c r="J24" s="2"/>
      <c r="K24" s="2"/>
      <c r="L24" s="2"/>
      <c r="M24" s="2"/>
      <c r="N24" s="2"/>
      <c r="O24" s="2"/>
      <c r="P24" s="2"/>
      <c r="Q24" s="2"/>
      <c r="R24" s="2"/>
      <c r="S24" s="2"/>
      <c r="T24" s="2"/>
      <c r="U24" s="2"/>
      <c r="V24" s="2"/>
    </row>
    <row r="25" spans="1:22" ht="14.25">
      <c r="A25" s="2"/>
      <c r="B25" s="2"/>
      <c r="C25" s="2"/>
      <c r="D25" s="2"/>
      <c r="E25" s="2"/>
      <c r="F25" s="2"/>
      <c r="G25" s="2"/>
      <c r="H25" s="2"/>
      <c r="I25" s="2"/>
      <c r="J25" s="2"/>
      <c r="K25" s="2"/>
      <c r="L25" s="2"/>
      <c r="M25" s="2"/>
      <c r="N25" s="2"/>
      <c r="O25" s="2"/>
      <c r="P25" s="2"/>
      <c r="Q25" s="2"/>
      <c r="R25" s="2"/>
      <c r="S25" s="2"/>
      <c r="T25" s="2"/>
      <c r="U25" s="2"/>
      <c r="V25" s="2"/>
    </row>
    <row r="26" spans="1:22" ht="14.25">
      <c r="A26" s="2"/>
      <c r="B26" s="2"/>
      <c r="C26" s="2"/>
      <c r="D26" s="2"/>
      <c r="E26" s="2"/>
      <c r="F26" s="2"/>
      <c r="G26" s="2"/>
      <c r="H26" s="2"/>
      <c r="I26" s="2"/>
      <c r="J26" s="2"/>
      <c r="K26" s="2"/>
      <c r="L26" s="2"/>
      <c r="M26" s="2"/>
      <c r="N26" s="2"/>
      <c r="O26" s="2"/>
      <c r="P26" s="2"/>
      <c r="Q26" s="2"/>
      <c r="R26" s="2"/>
      <c r="S26" s="2"/>
      <c r="T26" s="2"/>
      <c r="U26" s="2"/>
      <c r="V26" s="2"/>
    </row>
    <row r="27" spans="1:22" ht="14.25">
      <c r="A27" s="2"/>
      <c r="B27" s="2"/>
      <c r="C27" s="2"/>
      <c r="D27" s="2"/>
      <c r="E27" s="2"/>
      <c r="F27" s="2"/>
      <c r="G27" s="2"/>
      <c r="H27" s="2"/>
      <c r="I27" s="2"/>
      <c r="J27" s="2"/>
      <c r="K27" s="2"/>
      <c r="L27" s="2"/>
      <c r="M27" s="2"/>
      <c r="N27" s="2"/>
      <c r="O27" s="2"/>
      <c r="P27" s="2"/>
      <c r="Q27" s="2"/>
      <c r="R27" s="2"/>
      <c r="S27" s="2"/>
      <c r="T27" s="2"/>
      <c r="U27" s="2"/>
      <c r="V27" s="2"/>
    </row>
    <row r="28" spans="1:22" ht="14.25">
      <c r="A28" s="2"/>
      <c r="B28" s="2"/>
      <c r="C28" s="2"/>
      <c r="D28" s="2"/>
      <c r="E28" s="2"/>
      <c r="F28" s="2"/>
      <c r="G28" s="2"/>
      <c r="H28" s="2"/>
      <c r="I28" s="2"/>
      <c r="J28" s="2"/>
      <c r="K28" s="2"/>
      <c r="L28" s="2"/>
      <c r="M28" s="2"/>
      <c r="N28" s="2"/>
      <c r="O28" s="2"/>
      <c r="P28" s="2"/>
      <c r="Q28" s="2"/>
      <c r="R28" s="2"/>
      <c r="S28" s="2"/>
      <c r="T28" s="2"/>
      <c r="U28" s="2"/>
      <c r="V28" s="2"/>
    </row>
    <row r="29" spans="1:22" ht="14.25">
      <c r="A29" s="2"/>
      <c r="B29" s="2"/>
      <c r="C29" s="2"/>
      <c r="D29" s="2"/>
      <c r="E29" s="2"/>
      <c r="F29" s="2"/>
      <c r="G29" s="2"/>
      <c r="H29" s="2"/>
      <c r="I29" s="2"/>
      <c r="J29" s="2"/>
      <c r="K29" s="2"/>
      <c r="L29" s="2"/>
      <c r="M29" s="2"/>
      <c r="N29" s="2"/>
      <c r="O29" s="2"/>
      <c r="P29" s="2"/>
      <c r="Q29" s="2"/>
      <c r="R29" s="2"/>
      <c r="S29" s="2"/>
      <c r="T29" s="2"/>
      <c r="U29" s="2"/>
      <c r="V29" s="2"/>
    </row>
    <row r="30" spans="1:22" ht="14.25">
      <c r="A30" s="2"/>
      <c r="B30" s="2"/>
      <c r="C30" s="2"/>
      <c r="D30" s="2"/>
      <c r="E30" s="2"/>
      <c r="F30" s="2"/>
      <c r="G30" s="2"/>
      <c r="H30" s="2"/>
      <c r="I30" s="2"/>
      <c r="J30" s="2"/>
      <c r="K30" s="2"/>
      <c r="L30" s="2"/>
      <c r="M30" s="2"/>
      <c r="N30" s="2"/>
      <c r="O30" s="2"/>
      <c r="P30" s="2"/>
      <c r="Q30" s="2"/>
      <c r="R30" s="2"/>
      <c r="S30" s="2"/>
      <c r="T30" s="2"/>
      <c r="U30" s="2"/>
      <c r="V30" s="2"/>
    </row>
    <row r="31" spans="1:22" ht="14.25">
      <c r="A31" s="2"/>
      <c r="B31" s="2"/>
      <c r="C31" s="2"/>
      <c r="D31" s="2"/>
      <c r="E31" s="2"/>
      <c r="F31" s="2"/>
      <c r="G31" s="2"/>
      <c r="H31" s="2"/>
      <c r="I31" s="2"/>
      <c r="J31" s="2"/>
      <c r="K31" s="2"/>
      <c r="L31" s="2"/>
      <c r="M31" s="2"/>
      <c r="N31" s="2"/>
      <c r="O31" s="2"/>
      <c r="P31" s="2"/>
      <c r="Q31" s="2"/>
      <c r="R31" s="2"/>
      <c r="S31" s="2"/>
      <c r="T31" s="2"/>
      <c r="U31" s="2"/>
      <c r="V31" s="2"/>
    </row>
    <row r="32" spans="1:22" ht="14.25">
      <c r="A32" s="2"/>
      <c r="B32" s="2"/>
      <c r="C32" s="2"/>
      <c r="D32" s="2"/>
      <c r="E32" s="2"/>
      <c r="F32" s="2"/>
      <c r="G32" s="2"/>
      <c r="H32" s="2"/>
      <c r="I32" s="2"/>
      <c r="J32" s="2"/>
      <c r="K32" s="2"/>
      <c r="L32" s="2"/>
      <c r="M32" s="2"/>
      <c r="N32" s="2"/>
      <c r="O32" s="2"/>
      <c r="P32" s="2"/>
      <c r="Q32" s="2"/>
      <c r="R32" s="2"/>
      <c r="S32" s="2"/>
      <c r="T32" s="2"/>
      <c r="U32" s="2"/>
      <c r="V32" s="2"/>
    </row>
    <row r="33" spans="1:22" ht="14.25">
      <c r="A33" s="2"/>
      <c r="B33" s="2"/>
      <c r="C33" s="2"/>
      <c r="D33" s="2"/>
      <c r="E33" s="2"/>
      <c r="F33" s="2"/>
      <c r="G33" s="2"/>
      <c r="H33" s="2"/>
      <c r="I33" s="2"/>
      <c r="J33" s="2"/>
      <c r="K33" s="2"/>
      <c r="L33" s="2"/>
      <c r="M33" s="2"/>
      <c r="N33" s="2"/>
      <c r="O33" s="2"/>
      <c r="P33" s="2"/>
      <c r="Q33" s="2"/>
      <c r="R33" s="2"/>
      <c r="S33" s="2"/>
      <c r="T33" s="2"/>
      <c r="U33" s="2"/>
      <c r="V33" s="2"/>
    </row>
  </sheetData>
  <sheetProtection password="CF35" sheet="1" selectLockedCells="1"/>
  <mergeCells count="3">
    <mergeCell ref="F3:P6"/>
    <mergeCell ref="B9:P9"/>
    <mergeCell ref="B13:P13"/>
  </mergeCells>
  <printOptions/>
  <pageMargins left="0.42" right="0.38" top="0.75" bottom="0.75" header="0.3" footer="0.3"/>
  <pageSetup fitToHeight="1" fitToWidth="1" orientation="landscape"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pane xSplit="2" ySplit="4" topLeftCell="C5"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6.57421875" style="90" customWidth="1"/>
    <col min="2" max="2" width="36.421875" style="0" customWidth="1"/>
    <col min="3" max="14" width="9.00390625" style="0" bestFit="1" customWidth="1"/>
    <col min="15" max="15" width="9.8515625" style="0" bestFit="1" customWidth="1"/>
    <col min="16" max="16" width="8.8515625" style="90" customWidth="1"/>
  </cols>
  <sheetData>
    <row r="1" spans="1:16" s="66" customFormat="1" ht="37.5" customHeight="1">
      <c r="A1" s="88"/>
      <c r="B1" s="65"/>
      <c r="C1" s="65"/>
      <c r="D1" s="65"/>
      <c r="E1" s="65"/>
      <c r="F1" s="65"/>
      <c r="G1" s="65"/>
      <c r="H1" s="65"/>
      <c r="I1" s="65"/>
      <c r="J1" s="65"/>
      <c r="K1" s="65"/>
      <c r="L1" s="65"/>
      <c r="M1" s="65"/>
      <c r="N1" s="65"/>
      <c r="O1" s="65"/>
      <c r="P1" s="88"/>
    </row>
    <row r="2" spans="1:16" s="66" customFormat="1" ht="60" customHeight="1" thickBot="1">
      <c r="A2" s="88"/>
      <c r="B2" s="85"/>
      <c r="C2" s="105" t="s">
        <v>57</v>
      </c>
      <c r="D2" s="105"/>
      <c r="E2" s="105"/>
      <c r="F2" s="105"/>
      <c r="G2" s="105"/>
      <c r="H2" s="105"/>
      <c r="I2" s="105"/>
      <c r="J2" s="105"/>
      <c r="K2" s="105"/>
      <c r="L2" s="105"/>
      <c r="M2" s="105"/>
      <c r="N2" s="105"/>
      <c r="O2" s="105"/>
      <c r="P2" s="88"/>
    </row>
    <row r="3" spans="1:16" ht="15">
      <c r="A3" s="88"/>
      <c r="B3" s="86"/>
      <c r="C3" s="68"/>
      <c r="D3" s="68"/>
      <c r="E3" s="69"/>
      <c r="F3" s="70"/>
      <c r="G3" s="71"/>
      <c r="H3" s="71"/>
      <c r="I3" s="71"/>
      <c r="J3" s="71"/>
      <c r="K3" s="71"/>
      <c r="L3" s="71"/>
      <c r="M3" s="104"/>
      <c r="N3" s="104"/>
      <c r="O3" s="59"/>
      <c r="P3" s="88"/>
    </row>
    <row r="4" spans="1:16" ht="15">
      <c r="A4" s="88"/>
      <c r="B4" s="87"/>
      <c r="C4" s="72">
        <v>43800</v>
      </c>
      <c r="D4" s="55">
        <v>43831</v>
      </c>
      <c r="E4" s="55">
        <v>43862</v>
      </c>
      <c r="F4" s="55">
        <v>43891</v>
      </c>
      <c r="G4" s="55">
        <v>43922</v>
      </c>
      <c r="H4" s="55">
        <v>43952</v>
      </c>
      <c r="I4" s="55">
        <v>43983</v>
      </c>
      <c r="J4" s="55">
        <v>44013</v>
      </c>
      <c r="K4" s="55">
        <v>44044</v>
      </c>
      <c r="L4" s="55">
        <v>44075</v>
      </c>
      <c r="M4" s="55">
        <v>44105</v>
      </c>
      <c r="N4" s="55">
        <v>44136</v>
      </c>
      <c r="O4" s="60" t="s">
        <v>40</v>
      </c>
      <c r="P4" s="88"/>
    </row>
    <row r="5" spans="1:16" ht="14.25">
      <c r="A5" s="88"/>
      <c r="B5" s="48"/>
      <c r="C5" s="48"/>
      <c r="D5" s="48"/>
      <c r="E5" s="48"/>
      <c r="F5" s="48"/>
      <c r="G5" s="48"/>
      <c r="H5" s="48"/>
      <c r="I5" s="48"/>
      <c r="J5" s="48"/>
      <c r="K5" s="48"/>
      <c r="L5" s="48"/>
      <c r="M5" s="48"/>
      <c r="N5" s="48"/>
      <c r="O5" s="61"/>
      <c r="P5" s="88"/>
    </row>
    <row r="6" spans="1:16" ht="14.25">
      <c r="A6" s="88"/>
      <c r="B6" s="49" t="s">
        <v>0</v>
      </c>
      <c r="C6" s="50">
        <v>65000</v>
      </c>
      <c r="D6" s="51">
        <v>-28885.2137965</v>
      </c>
      <c r="E6" s="50">
        <v>-10378.061383909022</v>
      </c>
      <c r="F6" s="50">
        <v>7840.802337772853</v>
      </c>
      <c r="G6" s="50">
        <v>15791.08987557044</v>
      </c>
      <c r="H6" s="50">
        <v>33433.37621543405</v>
      </c>
      <c r="I6" s="50">
        <v>50787.37386438862</v>
      </c>
      <c r="J6" s="50">
        <v>48689.397073260625</v>
      </c>
      <c r="K6" s="50">
        <v>65466.817340396985</v>
      </c>
      <c r="L6" s="50">
        <v>81955.9489166243</v>
      </c>
      <c r="M6" s="50">
        <v>79122.1586147524</v>
      </c>
      <c r="N6" s="50">
        <v>95034.71280916152</v>
      </c>
      <c r="O6" s="3"/>
      <c r="P6" s="88"/>
    </row>
    <row r="7" spans="1:16" ht="14.25">
      <c r="A7" s="88"/>
      <c r="B7" s="48"/>
      <c r="C7" s="52"/>
      <c r="D7" s="52"/>
      <c r="E7" s="52"/>
      <c r="F7" s="52"/>
      <c r="G7" s="52"/>
      <c r="H7" s="52"/>
      <c r="I7" s="52"/>
      <c r="J7" s="52"/>
      <c r="K7" s="52"/>
      <c r="L7" s="52"/>
      <c r="M7" s="52"/>
      <c r="N7" s="52"/>
      <c r="O7" s="3"/>
      <c r="P7" s="88"/>
    </row>
    <row r="8" spans="1:16" ht="14.25">
      <c r="A8" s="88"/>
      <c r="B8" s="53" t="s">
        <v>1</v>
      </c>
      <c r="C8" s="52"/>
      <c r="D8" s="52"/>
      <c r="E8" s="52"/>
      <c r="F8" s="52"/>
      <c r="G8" s="52"/>
      <c r="H8" s="52"/>
      <c r="I8" s="52"/>
      <c r="J8" s="52"/>
      <c r="K8" s="52"/>
      <c r="L8" s="52"/>
      <c r="M8" s="52"/>
      <c r="N8" s="52"/>
      <c r="O8" s="52"/>
      <c r="P8" s="88"/>
    </row>
    <row r="9" spans="1:16" ht="14.25">
      <c r="A9" s="88"/>
      <c r="B9" s="54" t="s">
        <v>2</v>
      </c>
      <c r="C9" s="52">
        <v>262921.52810000005</v>
      </c>
      <c r="D9" s="52">
        <v>375602.1830000001</v>
      </c>
      <c r="E9" s="52">
        <v>375602.1830000001</v>
      </c>
      <c r="F9" s="52">
        <v>375602.1830000001</v>
      </c>
      <c r="G9" s="52">
        <v>375602.1830000001</v>
      </c>
      <c r="H9" s="52">
        <v>375602.1830000001</v>
      </c>
      <c r="I9" s="52">
        <v>375602.1830000001</v>
      </c>
      <c r="J9" s="52">
        <v>375602.1830000001</v>
      </c>
      <c r="K9" s="52">
        <v>375602.1830000001</v>
      </c>
      <c r="L9" s="52">
        <v>375602.1830000001</v>
      </c>
      <c r="M9" s="52">
        <v>375602.1830000001</v>
      </c>
      <c r="N9" s="52">
        <v>375602.1830000001</v>
      </c>
      <c r="O9" s="52">
        <f>SUM(C9:N9)</f>
        <v>4394545.541100002</v>
      </c>
      <c r="P9" s="88"/>
    </row>
    <row r="10" spans="1:16" ht="14.25">
      <c r="A10" s="88"/>
      <c r="B10" s="54" t="s">
        <v>3</v>
      </c>
      <c r="C10" s="52">
        <v>0</v>
      </c>
      <c r="D10" s="52">
        <v>0</v>
      </c>
      <c r="E10" s="52">
        <v>0</v>
      </c>
      <c r="F10" s="52">
        <v>0</v>
      </c>
      <c r="G10" s="52">
        <v>0</v>
      </c>
      <c r="H10" s="52">
        <v>0</v>
      </c>
      <c r="I10" s="52">
        <v>0</v>
      </c>
      <c r="J10" s="52">
        <v>0</v>
      </c>
      <c r="K10" s="52">
        <v>0</v>
      </c>
      <c r="L10" s="52">
        <v>0</v>
      </c>
      <c r="M10" s="52">
        <v>0</v>
      </c>
      <c r="N10" s="52">
        <v>0</v>
      </c>
      <c r="O10" s="52">
        <f>SUM(C10:N10)</f>
        <v>0</v>
      </c>
      <c r="P10" s="88"/>
    </row>
    <row r="11" spans="1:16" ht="14.25">
      <c r="A11" s="88"/>
      <c r="B11" s="48" t="s">
        <v>4</v>
      </c>
      <c r="C11" s="52">
        <v>0</v>
      </c>
      <c r="D11" s="52">
        <v>0</v>
      </c>
      <c r="E11" s="52">
        <v>0</v>
      </c>
      <c r="F11" s="52">
        <v>0</v>
      </c>
      <c r="G11" s="52">
        <v>0</v>
      </c>
      <c r="H11" s="52">
        <v>0</v>
      </c>
      <c r="I11" s="52">
        <v>0</v>
      </c>
      <c r="J11" s="52">
        <v>0</v>
      </c>
      <c r="K11" s="52">
        <v>0</v>
      </c>
      <c r="L11" s="52">
        <v>0</v>
      </c>
      <c r="M11" s="52">
        <v>0</v>
      </c>
      <c r="N11" s="52">
        <v>0</v>
      </c>
      <c r="O11" s="52">
        <f>SUM(C11:N11)</f>
        <v>0</v>
      </c>
      <c r="P11" s="88"/>
    </row>
    <row r="12" spans="1:16" s="1" customFormat="1" ht="14.25">
      <c r="A12" s="89"/>
      <c r="B12" s="4" t="s">
        <v>46</v>
      </c>
      <c r="C12" s="5">
        <v>0</v>
      </c>
      <c r="D12" s="5">
        <v>0</v>
      </c>
      <c r="E12" s="5">
        <v>0</v>
      </c>
      <c r="F12" s="5">
        <v>0</v>
      </c>
      <c r="G12" s="5">
        <v>0</v>
      </c>
      <c r="H12" s="5">
        <v>0</v>
      </c>
      <c r="I12" s="5">
        <v>0</v>
      </c>
      <c r="J12" s="5">
        <v>0</v>
      </c>
      <c r="K12" s="5">
        <v>0</v>
      </c>
      <c r="L12" s="5">
        <v>0</v>
      </c>
      <c r="M12" s="5">
        <v>0</v>
      </c>
      <c r="N12" s="5">
        <v>0</v>
      </c>
      <c r="O12" s="52">
        <f>SUM(C12:N12)</f>
        <v>0</v>
      </c>
      <c r="P12" s="89"/>
    </row>
    <row r="13" spans="1:16" ht="14.25">
      <c r="A13" s="88"/>
      <c r="B13" s="4" t="s">
        <v>5</v>
      </c>
      <c r="C13" s="5">
        <v>0</v>
      </c>
      <c r="D13" s="5">
        <v>0</v>
      </c>
      <c r="E13" s="5">
        <v>0</v>
      </c>
      <c r="F13" s="5">
        <v>0</v>
      </c>
      <c r="G13" s="5">
        <v>0</v>
      </c>
      <c r="H13" s="5">
        <v>0</v>
      </c>
      <c r="I13" s="5">
        <v>0</v>
      </c>
      <c r="J13" s="5">
        <v>0</v>
      </c>
      <c r="K13" s="5">
        <v>0</v>
      </c>
      <c r="L13" s="5">
        <v>0</v>
      </c>
      <c r="M13" s="5">
        <v>0</v>
      </c>
      <c r="N13" s="5">
        <v>0</v>
      </c>
      <c r="O13" s="52">
        <f>SUM(C13:N13)</f>
        <v>0</v>
      </c>
      <c r="P13" s="88"/>
    </row>
    <row r="14" spans="1:16" ht="14.25">
      <c r="A14" s="88"/>
      <c r="B14" s="67" t="s">
        <v>6</v>
      </c>
      <c r="C14" s="6">
        <f aca="true" t="shared" si="0" ref="C14:O14">SUM(C9:C13)</f>
        <v>262921.52810000005</v>
      </c>
      <c r="D14" s="6">
        <f t="shared" si="0"/>
        <v>375602.1830000001</v>
      </c>
      <c r="E14" s="6">
        <f t="shared" si="0"/>
        <v>375602.1830000001</v>
      </c>
      <c r="F14" s="6">
        <f t="shared" si="0"/>
        <v>375602.1830000001</v>
      </c>
      <c r="G14" s="6">
        <f t="shared" si="0"/>
        <v>375602.1830000001</v>
      </c>
      <c r="H14" s="6">
        <f t="shared" si="0"/>
        <v>375602.1830000001</v>
      </c>
      <c r="I14" s="6">
        <f t="shared" si="0"/>
        <v>375602.1830000001</v>
      </c>
      <c r="J14" s="6">
        <f t="shared" si="0"/>
        <v>375602.1830000001</v>
      </c>
      <c r="K14" s="6">
        <f t="shared" si="0"/>
        <v>375602.1830000001</v>
      </c>
      <c r="L14" s="6">
        <f t="shared" si="0"/>
        <v>375602.1830000001</v>
      </c>
      <c r="M14" s="6">
        <f t="shared" si="0"/>
        <v>375602.1830000001</v>
      </c>
      <c r="N14" s="6">
        <f t="shared" si="0"/>
        <v>375602.1830000001</v>
      </c>
      <c r="O14" s="6">
        <f t="shared" si="0"/>
        <v>4394545.541100002</v>
      </c>
      <c r="P14" s="88"/>
    </row>
    <row r="15" spans="1:16" ht="14.25">
      <c r="A15" s="88"/>
      <c r="B15" s="67" t="s">
        <v>7</v>
      </c>
      <c r="C15" s="6">
        <f aca="true" t="shared" si="1" ref="C15:O15">C14+C6</f>
        <v>327921.52810000005</v>
      </c>
      <c r="D15" s="6">
        <f t="shared" si="1"/>
        <v>346716.9692035001</v>
      </c>
      <c r="E15" s="6">
        <f t="shared" si="1"/>
        <v>365224.12161609106</v>
      </c>
      <c r="F15" s="6">
        <f t="shared" si="1"/>
        <v>383442.98533777293</v>
      </c>
      <c r="G15" s="6">
        <f t="shared" si="1"/>
        <v>391393.2728755705</v>
      </c>
      <c r="H15" s="6">
        <f t="shared" si="1"/>
        <v>409035.5592154341</v>
      </c>
      <c r="I15" s="6">
        <f t="shared" si="1"/>
        <v>426389.5568643887</v>
      </c>
      <c r="J15" s="6">
        <f t="shared" si="1"/>
        <v>424291.5800732607</v>
      </c>
      <c r="K15" s="6">
        <f t="shared" si="1"/>
        <v>441069.00034039706</v>
      </c>
      <c r="L15" s="6">
        <f t="shared" si="1"/>
        <v>457558.1319166244</v>
      </c>
      <c r="M15" s="6">
        <f t="shared" si="1"/>
        <v>454724.3416147525</v>
      </c>
      <c r="N15" s="6">
        <f t="shared" si="1"/>
        <v>470636.8958091616</v>
      </c>
      <c r="O15" s="6">
        <f t="shared" si="1"/>
        <v>4394545.541100002</v>
      </c>
      <c r="P15" s="88"/>
    </row>
    <row r="16" spans="1:16" ht="14.25">
      <c r="A16" s="88"/>
      <c r="B16" s="48"/>
      <c r="C16" s="3"/>
      <c r="D16" s="3"/>
      <c r="E16" s="3"/>
      <c r="F16" s="3"/>
      <c r="G16" s="3"/>
      <c r="H16" s="3"/>
      <c r="I16" s="3"/>
      <c r="J16" s="3"/>
      <c r="K16" s="3"/>
      <c r="L16" s="3"/>
      <c r="M16" s="3"/>
      <c r="N16" s="3"/>
      <c r="O16" s="3"/>
      <c r="P16" s="88"/>
    </row>
    <row r="17" spans="1:16" ht="14.25">
      <c r="A17" s="88"/>
      <c r="B17" s="49" t="s">
        <v>8</v>
      </c>
      <c r="C17" s="7"/>
      <c r="D17" s="7"/>
      <c r="E17" s="7"/>
      <c r="F17" s="7"/>
      <c r="G17" s="7"/>
      <c r="H17" s="7"/>
      <c r="I17" s="7"/>
      <c r="J17" s="7"/>
      <c r="K17" s="7"/>
      <c r="L17" s="7"/>
      <c r="M17" s="7"/>
      <c r="N17" s="7"/>
      <c r="O17" s="62"/>
      <c r="P17" s="88"/>
    </row>
    <row r="18" spans="1:16" ht="14.25">
      <c r="A18" s="88"/>
      <c r="B18" s="57"/>
      <c r="C18" s="3"/>
      <c r="D18" s="3"/>
      <c r="E18" s="3"/>
      <c r="F18" s="3"/>
      <c r="G18" s="3"/>
      <c r="H18" s="3"/>
      <c r="I18" s="3"/>
      <c r="J18" s="3"/>
      <c r="K18" s="3"/>
      <c r="L18" s="3"/>
      <c r="M18" s="3"/>
      <c r="N18" s="3"/>
      <c r="O18" s="62"/>
      <c r="P18" s="88"/>
    </row>
    <row r="19" spans="1:16" ht="14.25">
      <c r="A19" s="88"/>
      <c r="B19" s="53" t="s">
        <v>42</v>
      </c>
      <c r="C19" s="8">
        <f aca="true" t="shared" si="2" ref="C19:N19">SUM(C20:C27)</f>
        <v>1210</v>
      </c>
      <c r="D19" s="8">
        <f t="shared" si="2"/>
        <v>1216.6000000000001</v>
      </c>
      <c r="E19" s="8">
        <f t="shared" si="2"/>
        <v>1223.2</v>
      </c>
      <c r="F19" s="8">
        <f t="shared" si="2"/>
        <v>1229.8000000000002</v>
      </c>
      <c r="G19" s="8">
        <f t="shared" si="2"/>
        <v>1236.4</v>
      </c>
      <c r="H19" s="8">
        <f t="shared" si="2"/>
        <v>1243</v>
      </c>
      <c r="I19" s="8">
        <f t="shared" si="2"/>
        <v>1249.6000000000001</v>
      </c>
      <c r="J19" s="8">
        <f t="shared" si="2"/>
        <v>1256.2</v>
      </c>
      <c r="K19" s="8">
        <f t="shared" si="2"/>
        <v>1262.8000000000002</v>
      </c>
      <c r="L19" s="8">
        <f t="shared" si="2"/>
        <v>1269.4</v>
      </c>
      <c r="M19" s="8">
        <f t="shared" si="2"/>
        <v>1276</v>
      </c>
      <c r="N19" s="8">
        <f t="shared" si="2"/>
        <v>1282.6000000000001</v>
      </c>
      <c r="O19" s="63">
        <f>SUM(C19:N19)</f>
        <v>14955.600000000002</v>
      </c>
      <c r="P19" s="88"/>
    </row>
    <row r="20" spans="1:16" ht="14.25">
      <c r="A20" s="88"/>
      <c r="B20" s="48" t="s">
        <v>9</v>
      </c>
      <c r="C20" s="52">
        <v>1210</v>
      </c>
      <c r="D20" s="52">
        <v>1216.6000000000001</v>
      </c>
      <c r="E20" s="52">
        <v>1223.2</v>
      </c>
      <c r="F20" s="52">
        <v>1229.8000000000002</v>
      </c>
      <c r="G20" s="52">
        <v>1236.4</v>
      </c>
      <c r="H20" s="52">
        <v>1243</v>
      </c>
      <c r="I20" s="52">
        <v>1249.6000000000001</v>
      </c>
      <c r="J20" s="52">
        <v>1256.2</v>
      </c>
      <c r="K20" s="52">
        <v>1262.8000000000002</v>
      </c>
      <c r="L20" s="52">
        <v>1269.4</v>
      </c>
      <c r="M20" s="52">
        <v>1276</v>
      </c>
      <c r="N20" s="52">
        <v>1282.6000000000001</v>
      </c>
      <c r="O20" s="64">
        <f aca="true" t="shared" si="3" ref="O20:O27">SUM(C20:N20)</f>
        <v>14955.600000000002</v>
      </c>
      <c r="P20" s="88"/>
    </row>
    <row r="21" spans="1:16" ht="14.25">
      <c r="A21" s="88"/>
      <c r="B21" s="48" t="s">
        <v>41</v>
      </c>
      <c r="C21" s="52">
        <v>0</v>
      </c>
      <c r="D21" s="52">
        <v>0</v>
      </c>
      <c r="E21" s="52">
        <v>0</v>
      </c>
      <c r="F21" s="52">
        <v>0</v>
      </c>
      <c r="G21" s="52">
        <v>0</v>
      </c>
      <c r="H21" s="52">
        <v>0</v>
      </c>
      <c r="I21" s="52">
        <v>0</v>
      </c>
      <c r="J21" s="52">
        <v>0</v>
      </c>
      <c r="K21" s="52">
        <v>0</v>
      </c>
      <c r="L21" s="52">
        <v>0</v>
      </c>
      <c r="M21" s="52">
        <v>0</v>
      </c>
      <c r="N21" s="52">
        <v>0</v>
      </c>
      <c r="O21" s="56">
        <f t="shared" si="3"/>
        <v>0</v>
      </c>
      <c r="P21" s="88"/>
    </row>
    <row r="22" spans="1:16" ht="14.25">
      <c r="A22" s="88"/>
      <c r="B22" s="48" t="s">
        <v>10</v>
      </c>
      <c r="C22" s="52">
        <v>0</v>
      </c>
      <c r="D22" s="52">
        <v>0</v>
      </c>
      <c r="E22" s="52">
        <v>0</v>
      </c>
      <c r="F22" s="52">
        <v>0</v>
      </c>
      <c r="G22" s="52">
        <v>0</v>
      </c>
      <c r="H22" s="52">
        <v>0</v>
      </c>
      <c r="I22" s="52">
        <v>0</v>
      </c>
      <c r="J22" s="52">
        <v>0</v>
      </c>
      <c r="K22" s="52">
        <v>0</v>
      </c>
      <c r="L22" s="52">
        <v>0</v>
      </c>
      <c r="M22" s="52">
        <v>0</v>
      </c>
      <c r="N22" s="52">
        <v>0</v>
      </c>
      <c r="O22" s="56">
        <f t="shared" si="3"/>
        <v>0</v>
      </c>
      <c r="P22" s="88"/>
    </row>
    <row r="23" spans="1:16" ht="14.25">
      <c r="A23" s="88"/>
      <c r="B23" s="48" t="s">
        <v>11</v>
      </c>
      <c r="C23" s="52">
        <v>0</v>
      </c>
      <c r="D23" s="52">
        <v>0</v>
      </c>
      <c r="E23" s="52">
        <v>0</v>
      </c>
      <c r="F23" s="52">
        <v>0</v>
      </c>
      <c r="G23" s="52">
        <v>0</v>
      </c>
      <c r="H23" s="52">
        <v>0</v>
      </c>
      <c r="I23" s="52">
        <v>0</v>
      </c>
      <c r="J23" s="52">
        <v>0</v>
      </c>
      <c r="K23" s="52">
        <v>0</v>
      </c>
      <c r="L23" s="52">
        <v>0</v>
      </c>
      <c r="M23" s="52">
        <v>0</v>
      </c>
      <c r="N23" s="52">
        <v>0</v>
      </c>
      <c r="O23" s="56">
        <f t="shared" si="3"/>
        <v>0</v>
      </c>
      <c r="P23" s="88"/>
    </row>
    <row r="24" spans="1:16" ht="14.25">
      <c r="A24" s="88"/>
      <c r="B24" s="48" t="s">
        <v>12</v>
      </c>
      <c r="C24" s="52">
        <v>0</v>
      </c>
      <c r="D24" s="52">
        <v>0</v>
      </c>
      <c r="E24" s="52">
        <v>0</v>
      </c>
      <c r="F24" s="52">
        <v>0</v>
      </c>
      <c r="G24" s="52">
        <v>0</v>
      </c>
      <c r="H24" s="52">
        <v>0</v>
      </c>
      <c r="I24" s="52">
        <v>0</v>
      </c>
      <c r="J24" s="52">
        <v>0</v>
      </c>
      <c r="K24" s="52">
        <v>0</v>
      </c>
      <c r="L24" s="52">
        <v>0</v>
      </c>
      <c r="M24" s="52">
        <v>0</v>
      </c>
      <c r="N24" s="52">
        <v>0</v>
      </c>
      <c r="O24" s="56">
        <f t="shared" si="3"/>
        <v>0</v>
      </c>
      <c r="P24" s="88"/>
    </row>
    <row r="25" spans="1:16" ht="14.25">
      <c r="A25" s="88"/>
      <c r="B25" s="48" t="s">
        <v>13</v>
      </c>
      <c r="C25" s="52">
        <v>0</v>
      </c>
      <c r="D25" s="52">
        <v>0</v>
      </c>
      <c r="E25" s="52">
        <v>0</v>
      </c>
      <c r="F25" s="52">
        <v>0</v>
      </c>
      <c r="G25" s="52">
        <v>0</v>
      </c>
      <c r="H25" s="52">
        <v>0</v>
      </c>
      <c r="I25" s="52">
        <v>0</v>
      </c>
      <c r="J25" s="52">
        <v>0</v>
      </c>
      <c r="K25" s="52">
        <v>0</v>
      </c>
      <c r="L25" s="52">
        <v>0</v>
      </c>
      <c r="M25" s="52">
        <v>0</v>
      </c>
      <c r="N25" s="52">
        <v>0</v>
      </c>
      <c r="O25" s="56">
        <f t="shared" si="3"/>
        <v>0</v>
      </c>
      <c r="P25" s="88"/>
    </row>
    <row r="26" spans="1:16" ht="14.25">
      <c r="A26" s="88"/>
      <c r="B26" s="48" t="s">
        <v>14</v>
      </c>
      <c r="C26" s="52">
        <v>0</v>
      </c>
      <c r="D26" s="52">
        <v>0</v>
      </c>
      <c r="E26" s="52">
        <v>0</v>
      </c>
      <c r="F26" s="52">
        <v>0</v>
      </c>
      <c r="G26" s="52">
        <v>0</v>
      </c>
      <c r="H26" s="52">
        <v>0</v>
      </c>
      <c r="I26" s="52">
        <v>0</v>
      </c>
      <c r="J26" s="52">
        <v>0</v>
      </c>
      <c r="K26" s="52">
        <v>0</v>
      </c>
      <c r="L26" s="52">
        <v>0</v>
      </c>
      <c r="M26" s="52">
        <v>0</v>
      </c>
      <c r="N26" s="52">
        <v>0</v>
      </c>
      <c r="O26" s="56">
        <f t="shared" si="3"/>
        <v>0</v>
      </c>
      <c r="P26" s="88"/>
    </row>
    <row r="27" spans="1:16" ht="14.25">
      <c r="A27" s="88"/>
      <c r="B27" s="48" t="s">
        <v>27</v>
      </c>
      <c r="C27" s="52">
        <v>0</v>
      </c>
      <c r="D27" s="52">
        <v>0</v>
      </c>
      <c r="E27" s="52">
        <v>0</v>
      </c>
      <c r="F27" s="52">
        <v>0</v>
      </c>
      <c r="G27" s="52">
        <v>0</v>
      </c>
      <c r="H27" s="52">
        <v>0</v>
      </c>
      <c r="I27" s="52">
        <v>0</v>
      </c>
      <c r="J27" s="52">
        <v>0</v>
      </c>
      <c r="K27" s="52">
        <v>0</v>
      </c>
      <c r="L27" s="52">
        <v>0</v>
      </c>
      <c r="M27" s="52">
        <v>0</v>
      </c>
      <c r="N27" s="52">
        <v>0</v>
      </c>
      <c r="O27" s="56">
        <f t="shared" si="3"/>
        <v>0</v>
      </c>
      <c r="P27" s="88"/>
    </row>
    <row r="28" spans="1:16" ht="14.25">
      <c r="A28" s="88"/>
      <c r="B28" s="53" t="s">
        <v>43</v>
      </c>
      <c r="C28" s="8">
        <f aca="true" t="shared" si="4" ref="C28:N28">SUM(C29:C43)</f>
        <v>29926.6</v>
      </c>
      <c r="D28" s="8">
        <f t="shared" si="4"/>
        <v>30069.803999999996</v>
      </c>
      <c r="E28" s="8">
        <f t="shared" si="4"/>
        <v>30213.008000000005</v>
      </c>
      <c r="F28" s="8">
        <f t="shared" si="4"/>
        <v>30356.212</v>
      </c>
      <c r="G28" s="8">
        <f t="shared" si="4"/>
        <v>30499.416</v>
      </c>
      <c r="H28" s="8">
        <f t="shared" si="4"/>
        <v>30642.62</v>
      </c>
      <c r="I28" s="8">
        <f t="shared" si="4"/>
        <v>30785.824</v>
      </c>
      <c r="J28" s="8">
        <f t="shared" si="4"/>
        <v>30929.027999999995</v>
      </c>
      <c r="K28" s="8">
        <f t="shared" si="4"/>
        <v>31072.231999999996</v>
      </c>
      <c r="L28" s="8">
        <f t="shared" si="4"/>
        <v>31215.435999999994</v>
      </c>
      <c r="M28" s="8">
        <f t="shared" si="4"/>
        <v>31358.64</v>
      </c>
      <c r="N28" s="8">
        <f t="shared" si="4"/>
        <v>31501.843999999994</v>
      </c>
      <c r="O28" s="63">
        <f>SUM(C28:N28)</f>
        <v>368570.664</v>
      </c>
      <c r="P28" s="88"/>
    </row>
    <row r="29" spans="1:16" ht="14.25">
      <c r="A29" s="88"/>
      <c r="B29" s="48" t="s">
        <v>15</v>
      </c>
      <c r="C29" s="52">
        <v>935.0000000000001</v>
      </c>
      <c r="D29" s="52">
        <v>941.8000000000001</v>
      </c>
      <c r="E29" s="52">
        <v>948.5999999999999</v>
      </c>
      <c r="F29" s="52">
        <v>955.3999999999999</v>
      </c>
      <c r="G29" s="52">
        <v>962.1999999999998</v>
      </c>
      <c r="H29" s="52">
        <v>968.9999999999998</v>
      </c>
      <c r="I29" s="52">
        <v>975.7999999999997</v>
      </c>
      <c r="J29" s="52">
        <v>982.5999999999997</v>
      </c>
      <c r="K29" s="52">
        <v>989.3999999999996</v>
      </c>
      <c r="L29" s="52">
        <v>996.1999999999996</v>
      </c>
      <c r="M29" s="52">
        <v>1002.9999999999995</v>
      </c>
      <c r="N29" s="52">
        <v>1009.7999999999995</v>
      </c>
      <c r="O29" s="52">
        <f>SUM(C29:N29)</f>
        <v>11668.799999999997</v>
      </c>
      <c r="P29" s="88"/>
    </row>
    <row r="30" spans="1:16" ht="14.25">
      <c r="A30" s="88"/>
      <c r="B30" s="48" t="s">
        <v>16</v>
      </c>
      <c r="C30" s="52">
        <v>9075</v>
      </c>
      <c r="D30" s="52">
        <v>9108</v>
      </c>
      <c r="E30" s="52">
        <v>9141</v>
      </c>
      <c r="F30" s="52">
        <v>9174</v>
      </c>
      <c r="G30" s="52">
        <v>9207</v>
      </c>
      <c r="H30" s="52">
        <v>9240</v>
      </c>
      <c r="I30" s="52">
        <v>9273</v>
      </c>
      <c r="J30" s="52">
        <v>9306</v>
      </c>
      <c r="K30" s="52">
        <v>9339</v>
      </c>
      <c r="L30" s="52">
        <v>9372</v>
      </c>
      <c r="M30" s="52">
        <v>9405</v>
      </c>
      <c r="N30" s="52">
        <v>9438</v>
      </c>
      <c r="O30" s="52">
        <f aca="true" t="shared" si="5" ref="O30:O43">SUM(C30:N30)</f>
        <v>111078</v>
      </c>
      <c r="P30" s="88"/>
    </row>
    <row r="31" spans="1:16" ht="14.25">
      <c r="A31" s="88"/>
      <c r="B31" s="48" t="s">
        <v>17</v>
      </c>
      <c r="C31" s="52">
        <v>495.00000000000006</v>
      </c>
      <c r="D31" s="52">
        <v>497.70000000000005</v>
      </c>
      <c r="E31" s="52">
        <v>500.40000000000003</v>
      </c>
      <c r="F31" s="52">
        <v>503.09999999999997</v>
      </c>
      <c r="G31" s="52">
        <v>505.79999999999995</v>
      </c>
      <c r="H31" s="52">
        <v>508.49999999999994</v>
      </c>
      <c r="I31" s="52">
        <v>511.19999999999993</v>
      </c>
      <c r="J31" s="52">
        <v>513.9</v>
      </c>
      <c r="K31" s="52">
        <v>516.5999999999999</v>
      </c>
      <c r="L31" s="52">
        <v>519.2999999999998</v>
      </c>
      <c r="M31" s="52">
        <v>521.9999999999999</v>
      </c>
      <c r="N31" s="52">
        <v>524.6999999999998</v>
      </c>
      <c r="O31" s="52">
        <f t="shared" si="5"/>
        <v>6118.2</v>
      </c>
      <c r="P31" s="88"/>
    </row>
    <row r="32" spans="1:16" ht="14.25">
      <c r="A32" s="88"/>
      <c r="B32" s="48" t="s">
        <v>18</v>
      </c>
      <c r="C32" s="52">
        <v>1430.0000000000002</v>
      </c>
      <c r="D32" s="52">
        <v>1437.8</v>
      </c>
      <c r="E32" s="52">
        <v>1445.6</v>
      </c>
      <c r="F32" s="52">
        <v>1453.3999999999999</v>
      </c>
      <c r="G32" s="52">
        <v>1461.1999999999998</v>
      </c>
      <c r="H32" s="52">
        <v>1468.9999999999998</v>
      </c>
      <c r="I32" s="52">
        <v>1476.7999999999995</v>
      </c>
      <c r="J32" s="52">
        <v>1484.5999999999995</v>
      </c>
      <c r="K32" s="52">
        <v>1492.3999999999994</v>
      </c>
      <c r="L32" s="52">
        <v>1500.1999999999994</v>
      </c>
      <c r="M32" s="52">
        <v>1507.9999999999993</v>
      </c>
      <c r="N32" s="52">
        <v>1515.799999999999</v>
      </c>
      <c r="O32" s="52">
        <f t="shared" si="5"/>
        <v>17674.799999999996</v>
      </c>
      <c r="P32" s="88"/>
    </row>
    <row r="33" spans="1:16" ht="14.25">
      <c r="A33" s="88"/>
      <c r="B33" s="48" t="s">
        <v>19</v>
      </c>
      <c r="C33" s="52">
        <v>165</v>
      </c>
      <c r="D33" s="52">
        <v>165.6</v>
      </c>
      <c r="E33" s="52">
        <v>166.2</v>
      </c>
      <c r="F33" s="52">
        <v>166.79999999999998</v>
      </c>
      <c r="G33" s="52">
        <v>167.39999999999995</v>
      </c>
      <c r="H33" s="52">
        <v>167.99999999999994</v>
      </c>
      <c r="I33" s="52">
        <v>168.59999999999994</v>
      </c>
      <c r="J33" s="52">
        <v>169.1999999999999</v>
      </c>
      <c r="K33" s="52">
        <v>169.7999999999999</v>
      </c>
      <c r="L33" s="52">
        <v>170.3999999999999</v>
      </c>
      <c r="M33" s="52">
        <v>170.99999999999986</v>
      </c>
      <c r="N33" s="52">
        <v>171.59999999999985</v>
      </c>
      <c r="O33" s="52">
        <f t="shared" si="5"/>
        <v>2019.5999999999992</v>
      </c>
      <c r="P33" s="88"/>
    </row>
    <row r="34" spans="1:16" ht="14.25">
      <c r="A34" s="88"/>
      <c r="B34" s="48" t="s">
        <v>20</v>
      </c>
      <c r="C34" s="52">
        <v>1375</v>
      </c>
      <c r="D34" s="52">
        <v>1380</v>
      </c>
      <c r="E34" s="52">
        <v>1385</v>
      </c>
      <c r="F34" s="52">
        <v>1390</v>
      </c>
      <c r="G34" s="52">
        <v>1395</v>
      </c>
      <c r="H34" s="52">
        <v>1399.9999999999998</v>
      </c>
      <c r="I34" s="52">
        <v>1404.9999999999998</v>
      </c>
      <c r="J34" s="52">
        <v>1409.9999999999998</v>
      </c>
      <c r="K34" s="52">
        <v>1414.9999999999998</v>
      </c>
      <c r="L34" s="52">
        <v>1419.9999999999998</v>
      </c>
      <c r="M34" s="52">
        <v>1424.9999999999998</v>
      </c>
      <c r="N34" s="52">
        <v>1429.9999999999995</v>
      </c>
      <c r="O34" s="52">
        <f t="shared" si="5"/>
        <v>16830</v>
      </c>
      <c r="P34" s="88"/>
    </row>
    <row r="35" spans="1:16" ht="14.25">
      <c r="A35" s="88"/>
      <c r="B35" s="48" t="s">
        <v>12</v>
      </c>
      <c r="C35" s="52">
        <v>182.60000000000002</v>
      </c>
      <c r="D35" s="52">
        <v>183.264</v>
      </c>
      <c r="E35" s="52">
        <v>183.928</v>
      </c>
      <c r="F35" s="52">
        <v>184.59199999999998</v>
      </c>
      <c r="G35" s="52">
        <v>185.25599999999997</v>
      </c>
      <c r="H35" s="52">
        <v>185.91999999999996</v>
      </c>
      <c r="I35" s="52">
        <v>186.58399999999995</v>
      </c>
      <c r="J35" s="52">
        <v>187.24799999999993</v>
      </c>
      <c r="K35" s="52">
        <v>187.91199999999995</v>
      </c>
      <c r="L35" s="52">
        <v>188.57599999999994</v>
      </c>
      <c r="M35" s="52">
        <v>189.23999999999992</v>
      </c>
      <c r="N35" s="52">
        <v>189.9039999999999</v>
      </c>
      <c r="O35" s="52">
        <f t="shared" si="5"/>
        <v>2235.024</v>
      </c>
      <c r="P35" s="88"/>
    </row>
    <row r="36" spans="1:16" ht="14.25">
      <c r="A36" s="88"/>
      <c r="B36" s="48" t="s">
        <v>21</v>
      </c>
      <c r="C36" s="52">
        <v>165</v>
      </c>
      <c r="D36" s="52">
        <v>165.6</v>
      </c>
      <c r="E36" s="52">
        <v>166.2</v>
      </c>
      <c r="F36" s="52">
        <v>166.79999999999998</v>
      </c>
      <c r="G36" s="52">
        <v>167.39999999999995</v>
      </c>
      <c r="H36" s="52">
        <v>167.99999999999994</v>
      </c>
      <c r="I36" s="52">
        <v>168.59999999999994</v>
      </c>
      <c r="J36" s="52">
        <v>169.1999999999999</v>
      </c>
      <c r="K36" s="52">
        <v>169.7999999999999</v>
      </c>
      <c r="L36" s="52">
        <v>170.3999999999999</v>
      </c>
      <c r="M36" s="52">
        <v>170.99999999999986</v>
      </c>
      <c r="N36" s="52">
        <v>171.59999999999985</v>
      </c>
      <c r="O36" s="52">
        <f t="shared" si="5"/>
        <v>2019.5999999999992</v>
      </c>
      <c r="P36" s="88"/>
    </row>
    <row r="37" spans="1:16" ht="14.25">
      <c r="A37" s="88"/>
      <c r="B37" s="48" t="s">
        <v>22</v>
      </c>
      <c r="C37" s="52">
        <v>550</v>
      </c>
      <c r="D37" s="52">
        <v>553.0000000000001</v>
      </c>
      <c r="E37" s="52">
        <v>556.0000000000001</v>
      </c>
      <c r="F37" s="52">
        <v>559.0000000000001</v>
      </c>
      <c r="G37" s="52">
        <v>562.0000000000001</v>
      </c>
      <c r="H37" s="52">
        <v>565.0000000000001</v>
      </c>
      <c r="I37" s="52">
        <v>568.0000000000002</v>
      </c>
      <c r="J37" s="52">
        <v>571.0000000000002</v>
      </c>
      <c r="K37" s="52">
        <v>574.0000000000002</v>
      </c>
      <c r="L37" s="52">
        <v>577.0000000000002</v>
      </c>
      <c r="M37" s="52">
        <v>580.0000000000002</v>
      </c>
      <c r="N37" s="52">
        <v>583.0000000000003</v>
      </c>
      <c r="O37" s="52">
        <f t="shared" si="5"/>
        <v>6798</v>
      </c>
      <c r="P37" s="88"/>
    </row>
    <row r="38" spans="1:16" ht="14.25">
      <c r="A38" s="88"/>
      <c r="B38" s="48" t="s">
        <v>23</v>
      </c>
      <c r="C38" s="52">
        <v>1540.0000000000002</v>
      </c>
      <c r="D38" s="52">
        <v>1548.4000000000003</v>
      </c>
      <c r="E38" s="52">
        <v>1556.8000000000004</v>
      </c>
      <c r="F38" s="52">
        <v>1565.2000000000005</v>
      </c>
      <c r="G38" s="52">
        <v>1573.6000000000006</v>
      </c>
      <c r="H38" s="52">
        <v>1582.0000000000007</v>
      </c>
      <c r="I38" s="52">
        <v>1590.4000000000008</v>
      </c>
      <c r="J38" s="52">
        <v>1598.8000000000009</v>
      </c>
      <c r="K38" s="52">
        <v>1607.200000000001</v>
      </c>
      <c r="L38" s="52">
        <v>1615.600000000001</v>
      </c>
      <c r="M38" s="52">
        <v>1624.0000000000014</v>
      </c>
      <c r="N38" s="52">
        <v>1632.4000000000015</v>
      </c>
      <c r="O38" s="52">
        <f t="shared" si="5"/>
        <v>19034.40000000001</v>
      </c>
      <c r="P38" s="88"/>
    </row>
    <row r="39" spans="1:16" ht="14.25">
      <c r="A39" s="88"/>
      <c r="B39" s="48" t="s">
        <v>24</v>
      </c>
      <c r="C39" s="52">
        <v>11000</v>
      </c>
      <c r="D39" s="52">
        <v>11060</v>
      </c>
      <c r="E39" s="52">
        <v>11120</v>
      </c>
      <c r="F39" s="52">
        <v>11180</v>
      </c>
      <c r="G39" s="52">
        <v>11239.999999999998</v>
      </c>
      <c r="H39" s="52">
        <v>11299.999999999998</v>
      </c>
      <c r="I39" s="52">
        <v>11359.999999999998</v>
      </c>
      <c r="J39" s="52">
        <v>11419.999999999996</v>
      </c>
      <c r="K39" s="52">
        <v>11479.999999999996</v>
      </c>
      <c r="L39" s="52">
        <v>11539.999999999996</v>
      </c>
      <c r="M39" s="52">
        <v>11599.999999999996</v>
      </c>
      <c r="N39" s="52">
        <v>11659.999999999995</v>
      </c>
      <c r="O39" s="52">
        <f t="shared" si="5"/>
        <v>135960</v>
      </c>
      <c r="P39" s="88"/>
    </row>
    <row r="40" spans="1:16" ht="14.25">
      <c r="A40" s="88"/>
      <c r="B40" s="48" t="s">
        <v>25</v>
      </c>
      <c r="C40" s="52">
        <v>990.0000000000001</v>
      </c>
      <c r="D40" s="52">
        <v>993.6</v>
      </c>
      <c r="E40" s="52">
        <v>997.2</v>
      </c>
      <c r="F40" s="52">
        <v>1000.8000000000001</v>
      </c>
      <c r="G40" s="52">
        <v>1004.4</v>
      </c>
      <c r="H40" s="52">
        <v>1008</v>
      </c>
      <c r="I40" s="52">
        <v>1011.5999999999999</v>
      </c>
      <c r="J40" s="52">
        <v>1015.1999999999999</v>
      </c>
      <c r="K40" s="52">
        <v>1018.8</v>
      </c>
      <c r="L40" s="52">
        <v>1022.3999999999999</v>
      </c>
      <c r="M40" s="52">
        <v>1025.9999999999998</v>
      </c>
      <c r="N40" s="52">
        <v>1029.6</v>
      </c>
      <c r="O40" s="52">
        <f t="shared" si="5"/>
        <v>12117.6</v>
      </c>
      <c r="P40" s="88"/>
    </row>
    <row r="41" spans="1:16" ht="14.25">
      <c r="A41" s="88"/>
      <c r="B41" s="48" t="s">
        <v>26</v>
      </c>
      <c r="C41" s="52">
        <v>2024.0000000000002</v>
      </c>
      <c r="D41" s="52">
        <v>2035.0400000000002</v>
      </c>
      <c r="E41" s="52">
        <v>2046.0800000000002</v>
      </c>
      <c r="F41" s="52">
        <v>2057.12</v>
      </c>
      <c r="G41" s="52">
        <v>2068.16</v>
      </c>
      <c r="H41" s="52">
        <v>2079.2</v>
      </c>
      <c r="I41" s="52">
        <v>2090.24</v>
      </c>
      <c r="J41" s="52">
        <v>2101.2799999999997</v>
      </c>
      <c r="K41" s="52">
        <v>2112.3199999999997</v>
      </c>
      <c r="L41" s="52">
        <v>2123.3599999999997</v>
      </c>
      <c r="M41" s="52">
        <v>2134.3999999999996</v>
      </c>
      <c r="N41" s="52">
        <v>2145.4399999999996</v>
      </c>
      <c r="O41" s="52">
        <f t="shared" si="5"/>
        <v>25016.640000000003</v>
      </c>
      <c r="P41" s="88"/>
    </row>
    <row r="42" spans="1:16" ht="14.25">
      <c r="A42" s="88"/>
      <c r="B42" s="48" t="s">
        <v>27</v>
      </c>
      <c r="C42" s="52">
        <v>0</v>
      </c>
      <c r="D42" s="52">
        <v>0</v>
      </c>
      <c r="E42" s="52">
        <v>0</v>
      </c>
      <c r="F42" s="52">
        <v>0</v>
      </c>
      <c r="G42" s="52">
        <v>0</v>
      </c>
      <c r="H42" s="52">
        <v>0</v>
      </c>
      <c r="I42" s="52">
        <v>0</v>
      </c>
      <c r="J42" s="52">
        <v>0</v>
      </c>
      <c r="K42" s="52">
        <v>0</v>
      </c>
      <c r="L42" s="52">
        <v>0</v>
      </c>
      <c r="M42" s="52">
        <v>0</v>
      </c>
      <c r="N42" s="52">
        <v>0</v>
      </c>
      <c r="O42" s="52">
        <f t="shared" si="5"/>
        <v>0</v>
      </c>
      <c r="P42" s="88"/>
    </row>
    <row r="43" spans="1:16" ht="14.25">
      <c r="A43" s="88"/>
      <c r="B43" s="48" t="s">
        <v>27</v>
      </c>
      <c r="C43" s="52">
        <v>0</v>
      </c>
      <c r="D43" s="52">
        <v>0</v>
      </c>
      <c r="E43" s="52">
        <v>0</v>
      </c>
      <c r="F43" s="52">
        <v>0</v>
      </c>
      <c r="G43" s="52">
        <v>0</v>
      </c>
      <c r="H43" s="52">
        <v>0</v>
      </c>
      <c r="I43" s="52">
        <v>0</v>
      </c>
      <c r="J43" s="52">
        <v>0</v>
      </c>
      <c r="K43" s="52">
        <v>0</v>
      </c>
      <c r="L43" s="52">
        <v>0</v>
      </c>
      <c r="M43" s="52">
        <v>0</v>
      </c>
      <c r="N43" s="52">
        <v>0</v>
      </c>
      <c r="O43" s="52">
        <f t="shared" si="5"/>
        <v>0</v>
      </c>
      <c r="P43" s="88"/>
    </row>
    <row r="44" spans="1:16" ht="14.25">
      <c r="A44" s="88"/>
      <c r="B44" s="53" t="s">
        <v>28</v>
      </c>
      <c r="C44" s="8">
        <f aca="true" t="shared" si="6" ref="C44:N44">SUM(C45:C49)</f>
        <v>53606</v>
      </c>
      <c r="D44" s="8">
        <f t="shared" si="6"/>
        <v>53802.185454545455</v>
      </c>
      <c r="E44" s="8">
        <f t="shared" si="6"/>
        <v>53998.37090909092</v>
      </c>
      <c r="F44" s="8">
        <f t="shared" si="6"/>
        <v>54194.55636363637</v>
      </c>
      <c r="G44" s="8">
        <f t="shared" si="6"/>
        <v>54390.74181818183</v>
      </c>
      <c r="H44" s="8">
        <f t="shared" si="6"/>
        <v>54586.92727272729</v>
      </c>
      <c r="I44" s="8">
        <f t="shared" si="6"/>
        <v>54783.112727272746</v>
      </c>
      <c r="J44" s="8">
        <f t="shared" si="6"/>
        <v>54979.2981818182</v>
      </c>
      <c r="K44" s="8">
        <f t="shared" si="6"/>
        <v>55175.483636363664</v>
      </c>
      <c r="L44" s="8">
        <f t="shared" si="6"/>
        <v>55371.66909090912</v>
      </c>
      <c r="M44" s="8">
        <f t="shared" si="6"/>
        <v>55567.85454545458</v>
      </c>
      <c r="N44" s="8">
        <f t="shared" si="6"/>
        <v>55764.04000000004</v>
      </c>
      <c r="O44" s="63">
        <f aca="true" t="shared" si="7" ref="O44:O51">SUM(C44:N44)</f>
        <v>656220.2400000002</v>
      </c>
      <c r="P44" s="88"/>
    </row>
    <row r="45" spans="1:16" ht="14.25">
      <c r="A45" s="88"/>
      <c r="B45" s="48" t="s">
        <v>29</v>
      </c>
      <c r="C45" s="52">
        <v>340</v>
      </c>
      <c r="D45" s="52">
        <v>341.8545454545455</v>
      </c>
      <c r="E45" s="52">
        <v>343.70909090909095</v>
      </c>
      <c r="F45" s="52">
        <v>345.5636363636364</v>
      </c>
      <c r="G45" s="52">
        <v>347.4181818181819</v>
      </c>
      <c r="H45" s="52">
        <v>349.27272727272737</v>
      </c>
      <c r="I45" s="52">
        <v>351.12727272727284</v>
      </c>
      <c r="J45" s="52">
        <v>352.9818181818183</v>
      </c>
      <c r="K45" s="52">
        <v>354.8363636363638</v>
      </c>
      <c r="L45" s="52">
        <v>356.69090909090926</v>
      </c>
      <c r="M45" s="52">
        <v>358.54545454545473</v>
      </c>
      <c r="N45" s="52">
        <v>360.4000000000002</v>
      </c>
      <c r="O45" s="52">
        <f t="shared" si="7"/>
        <v>4202.4000000000015</v>
      </c>
      <c r="P45" s="88"/>
    </row>
    <row r="46" spans="1:16" ht="14.25">
      <c r="A46" s="88"/>
      <c r="B46" s="48" t="s">
        <v>30</v>
      </c>
      <c r="C46" s="52">
        <v>350</v>
      </c>
      <c r="D46" s="52">
        <v>351.90909090909093</v>
      </c>
      <c r="E46" s="52">
        <v>353.81818181818187</v>
      </c>
      <c r="F46" s="52">
        <v>355.7272727272728</v>
      </c>
      <c r="G46" s="52">
        <v>357.63636363636374</v>
      </c>
      <c r="H46" s="52">
        <v>359.5454545454547</v>
      </c>
      <c r="I46" s="52">
        <v>361.4545454545456</v>
      </c>
      <c r="J46" s="52">
        <v>363.36363636363654</v>
      </c>
      <c r="K46" s="52">
        <v>365.2727272727275</v>
      </c>
      <c r="L46" s="52">
        <v>367.1818181818184</v>
      </c>
      <c r="M46" s="52">
        <v>369.09090909090935</v>
      </c>
      <c r="N46" s="52">
        <v>371.0000000000003</v>
      </c>
      <c r="O46" s="52">
        <f t="shared" si="7"/>
        <v>4326.000000000002</v>
      </c>
      <c r="P46" s="88"/>
    </row>
    <row r="47" spans="1:16" ht="14.25">
      <c r="A47" s="88"/>
      <c r="B47" s="48" t="s">
        <v>31</v>
      </c>
      <c r="C47" s="52">
        <v>4416</v>
      </c>
      <c r="D47" s="52">
        <v>4432.058181818182</v>
      </c>
      <c r="E47" s="52">
        <v>4448.1163636363635</v>
      </c>
      <c r="F47" s="52">
        <v>4464.174545454545</v>
      </c>
      <c r="G47" s="52">
        <v>4480.232727272727</v>
      </c>
      <c r="H47" s="52">
        <v>4496.290909090909</v>
      </c>
      <c r="I47" s="52">
        <v>4512.349090909091</v>
      </c>
      <c r="J47" s="52">
        <v>4528.407272727272</v>
      </c>
      <c r="K47" s="52">
        <v>4544.465454545454</v>
      </c>
      <c r="L47" s="52">
        <v>4560.523636363636</v>
      </c>
      <c r="M47" s="52">
        <v>4576.581818181818</v>
      </c>
      <c r="N47" s="52">
        <v>4592.639999999999</v>
      </c>
      <c r="O47" s="52">
        <f t="shared" si="7"/>
        <v>54051.84</v>
      </c>
      <c r="P47" s="88"/>
    </row>
    <row r="48" spans="1:16" ht="14.25">
      <c r="A48" s="88"/>
      <c r="B48" s="48" t="s">
        <v>32</v>
      </c>
      <c r="C48" s="52">
        <v>48500</v>
      </c>
      <c r="D48" s="52">
        <v>48676.36363636364</v>
      </c>
      <c r="E48" s="52">
        <v>48852.72727272728</v>
      </c>
      <c r="F48" s="52">
        <v>49029.09090909092</v>
      </c>
      <c r="G48" s="52">
        <v>49205.45454545456</v>
      </c>
      <c r="H48" s="52">
        <v>49381.8181818182</v>
      </c>
      <c r="I48" s="52">
        <v>49558.18181818184</v>
      </c>
      <c r="J48" s="52">
        <v>49734.54545454548</v>
      </c>
      <c r="K48" s="52">
        <v>49910.90909090912</v>
      </c>
      <c r="L48" s="52">
        <v>50087.27272727276</v>
      </c>
      <c r="M48" s="52">
        <v>50263.6363636364</v>
      </c>
      <c r="N48" s="52">
        <v>50440.00000000004</v>
      </c>
      <c r="O48" s="52">
        <f t="shared" si="7"/>
        <v>593640.0000000001</v>
      </c>
      <c r="P48" s="88"/>
    </row>
    <row r="49" spans="1:16" ht="14.25">
      <c r="A49" s="88"/>
      <c r="B49" s="48" t="s">
        <v>27</v>
      </c>
      <c r="C49" s="52">
        <v>0</v>
      </c>
      <c r="D49" s="52">
        <v>0</v>
      </c>
      <c r="E49" s="52">
        <v>0</v>
      </c>
      <c r="F49" s="52">
        <v>0</v>
      </c>
      <c r="G49" s="52">
        <v>0</v>
      </c>
      <c r="H49" s="52">
        <v>0</v>
      </c>
      <c r="I49" s="52">
        <v>0</v>
      </c>
      <c r="J49" s="52">
        <v>0</v>
      </c>
      <c r="K49" s="52">
        <v>0</v>
      </c>
      <c r="L49" s="52">
        <v>0</v>
      </c>
      <c r="M49" s="52">
        <v>0</v>
      </c>
      <c r="N49" s="52">
        <v>0</v>
      </c>
      <c r="O49" s="52">
        <f t="shared" si="7"/>
        <v>0</v>
      </c>
      <c r="P49" s="88"/>
    </row>
    <row r="50" spans="1:16" ht="14.25">
      <c r="A50" s="88"/>
      <c r="B50" s="53" t="s">
        <v>33</v>
      </c>
      <c r="C50" s="8">
        <f aca="true" t="shared" si="8" ref="C50:N50">SUM(C51:C57)</f>
        <v>267774.1418965</v>
      </c>
      <c r="D50" s="8">
        <f t="shared" si="8"/>
        <v>267692.7411328637</v>
      </c>
      <c r="E50" s="8">
        <f t="shared" si="8"/>
        <v>267611.3403692273</v>
      </c>
      <c r="F50" s="8">
        <f t="shared" si="8"/>
        <v>277510.22709856613</v>
      </c>
      <c r="G50" s="8">
        <f t="shared" si="8"/>
        <v>267448.5388419546</v>
      </c>
      <c r="H50" s="8">
        <f t="shared" si="8"/>
        <v>267367.1380783182</v>
      </c>
      <c r="I50" s="8">
        <f t="shared" si="8"/>
        <v>286449.42306385544</v>
      </c>
      <c r="J50" s="8">
        <f t="shared" si="8"/>
        <v>267204.3365510455</v>
      </c>
      <c r="K50" s="8">
        <f t="shared" si="8"/>
        <v>267122.93578740914</v>
      </c>
      <c r="L50" s="8">
        <f t="shared" si="8"/>
        <v>286076.16821096285</v>
      </c>
      <c r="M50" s="8">
        <f t="shared" si="8"/>
        <v>266960.1342601364</v>
      </c>
      <c r="N50" s="8">
        <f t="shared" si="8"/>
        <v>266878.73349650006</v>
      </c>
      <c r="O50" s="63">
        <f t="shared" si="7"/>
        <v>3256095.858787339</v>
      </c>
      <c r="P50" s="88"/>
    </row>
    <row r="51" spans="1:16" ht="14.25">
      <c r="A51" s="88"/>
      <c r="B51" s="54" t="s">
        <v>34</v>
      </c>
      <c r="C51" s="52">
        <v>300</v>
      </c>
      <c r="D51" s="52">
        <v>300</v>
      </c>
      <c r="E51" s="52">
        <v>300</v>
      </c>
      <c r="F51" s="52">
        <v>300</v>
      </c>
      <c r="G51" s="52">
        <v>300</v>
      </c>
      <c r="H51" s="52">
        <v>300</v>
      </c>
      <c r="I51" s="52">
        <v>300</v>
      </c>
      <c r="J51" s="52">
        <v>300</v>
      </c>
      <c r="K51" s="52">
        <v>300</v>
      </c>
      <c r="L51" s="52">
        <v>300</v>
      </c>
      <c r="M51" s="52">
        <v>300</v>
      </c>
      <c r="N51" s="52">
        <v>300</v>
      </c>
      <c r="O51" s="52">
        <f t="shared" si="7"/>
        <v>3600</v>
      </c>
      <c r="P51" s="88"/>
    </row>
    <row r="52" spans="1:16" ht="14.25">
      <c r="A52" s="88"/>
      <c r="B52" s="54" t="s">
        <v>35</v>
      </c>
      <c r="C52" s="52">
        <v>0</v>
      </c>
      <c r="D52" s="52">
        <v>0</v>
      </c>
      <c r="E52" s="52">
        <v>0</v>
      </c>
      <c r="F52" s="52">
        <v>0</v>
      </c>
      <c r="G52" s="52">
        <v>0</v>
      </c>
      <c r="H52" s="52">
        <v>0</v>
      </c>
      <c r="I52" s="52">
        <v>0</v>
      </c>
      <c r="J52" s="52">
        <v>0</v>
      </c>
      <c r="K52" s="52">
        <v>0</v>
      </c>
      <c r="L52" s="52">
        <v>0</v>
      </c>
      <c r="M52" s="52">
        <v>0</v>
      </c>
      <c r="N52" s="52">
        <v>0</v>
      </c>
      <c r="O52" s="52">
        <f aca="true" t="shared" si="9" ref="O52:O57">SUM(C52:N52)</f>
        <v>0</v>
      </c>
      <c r="P52" s="88"/>
    </row>
    <row r="53" spans="1:16" ht="14.25">
      <c r="A53" s="88"/>
      <c r="B53" s="58" t="s">
        <v>45</v>
      </c>
      <c r="C53" s="52">
        <v>262188.0344783334</v>
      </c>
      <c r="D53" s="52">
        <v>262188.0344783334</v>
      </c>
      <c r="E53" s="52">
        <v>262188.0344783334</v>
      </c>
      <c r="F53" s="52">
        <v>262188.0344783334</v>
      </c>
      <c r="G53" s="52">
        <v>262188.0344783334</v>
      </c>
      <c r="H53" s="52">
        <v>262188.0344783334</v>
      </c>
      <c r="I53" s="52">
        <v>262188.0344783334</v>
      </c>
      <c r="J53" s="52">
        <v>262188.0344783334</v>
      </c>
      <c r="K53" s="52">
        <v>262188.0344783334</v>
      </c>
      <c r="L53" s="52">
        <v>262188.0344783334</v>
      </c>
      <c r="M53" s="52">
        <v>262188.0344783334</v>
      </c>
      <c r="N53" s="52">
        <v>262188.0344783334</v>
      </c>
      <c r="O53" s="52">
        <f t="shared" si="9"/>
        <v>3146256.41374</v>
      </c>
      <c r="P53" s="88"/>
    </row>
    <row r="54" spans="1:16" ht="14.25">
      <c r="A54" s="88"/>
      <c r="B54" s="54" t="s">
        <v>44</v>
      </c>
      <c r="C54" s="52">
        <v>0</v>
      </c>
      <c r="D54" s="52">
        <v>0</v>
      </c>
      <c r="E54" s="52">
        <v>0</v>
      </c>
      <c r="F54" s="52">
        <v>9980.287492975185</v>
      </c>
      <c r="G54" s="52">
        <v>0</v>
      </c>
      <c r="H54" s="52">
        <v>0</v>
      </c>
      <c r="I54" s="52">
        <v>19163.685749173543</v>
      </c>
      <c r="J54" s="52">
        <v>0</v>
      </c>
      <c r="K54" s="52">
        <v>0</v>
      </c>
      <c r="L54" s="52">
        <v>19034.633187190077</v>
      </c>
      <c r="M54" s="52">
        <v>0</v>
      </c>
      <c r="N54" s="52">
        <v>0</v>
      </c>
      <c r="O54" s="52">
        <f t="shared" si="9"/>
        <v>48178.606429338804</v>
      </c>
      <c r="P54" s="88"/>
    </row>
    <row r="55" spans="1:16" ht="14.25">
      <c r="A55" s="88"/>
      <c r="B55" s="48" t="s">
        <v>36</v>
      </c>
      <c r="C55" s="52">
        <v>1700</v>
      </c>
      <c r="D55" s="52">
        <v>1700</v>
      </c>
      <c r="E55" s="52">
        <v>1700</v>
      </c>
      <c r="F55" s="52">
        <v>1700</v>
      </c>
      <c r="G55" s="52">
        <v>1700</v>
      </c>
      <c r="H55" s="52">
        <v>1700</v>
      </c>
      <c r="I55" s="52">
        <v>1700</v>
      </c>
      <c r="J55" s="52">
        <v>1700</v>
      </c>
      <c r="K55" s="52">
        <v>1700</v>
      </c>
      <c r="L55" s="52">
        <v>1700</v>
      </c>
      <c r="M55" s="52">
        <v>1700</v>
      </c>
      <c r="N55" s="52">
        <v>1700</v>
      </c>
      <c r="O55" s="52">
        <f t="shared" si="9"/>
        <v>20400</v>
      </c>
      <c r="P55" s="88"/>
    </row>
    <row r="56" spans="1:16" ht="14.25">
      <c r="A56" s="88"/>
      <c r="B56" s="48" t="s">
        <v>37</v>
      </c>
      <c r="C56" s="52">
        <v>3586.1074181666686</v>
      </c>
      <c r="D56" s="52">
        <v>3504.7066545303</v>
      </c>
      <c r="E56" s="52">
        <v>3423.30589089394</v>
      </c>
      <c r="F56" s="52">
        <v>3341.905127257576</v>
      </c>
      <c r="G56" s="52">
        <v>3260.5043636212104</v>
      </c>
      <c r="H56" s="52">
        <v>3179.1035999848464</v>
      </c>
      <c r="I56" s="52">
        <v>3097.7028363484824</v>
      </c>
      <c r="J56" s="52">
        <v>3016.3020727121184</v>
      </c>
      <c r="K56" s="52">
        <v>2934.9013090757508</v>
      </c>
      <c r="L56" s="52">
        <v>2853.500545439394</v>
      </c>
      <c r="M56" s="52">
        <v>2772.099781803023</v>
      </c>
      <c r="N56" s="52">
        <v>2690.6990181666624</v>
      </c>
      <c r="O56" s="52">
        <f t="shared" si="9"/>
        <v>37660.83861799997</v>
      </c>
      <c r="P56" s="88"/>
    </row>
    <row r="57" spans="1:16" ht="14.25" hidden="1">
      <c r="A57" s="88"/>
      <c r="B57" s="48"/>
      <c r="C57" s="52"/>
      <c r="D57" s="52"/>
      <c r="E57" s="52"/>
      <c r="F57" s="52"/>
      <c r="G57" s="52"/>
      <c r="H57" s="52"/>
      <c r="I57" s="52"/>
      <c r="J57" s="52"/>
      <c r="K57" s="52"/>
      <c r="L57" s="52"/>
      <c r="M57" s="52"/>
      <c r="N57" s="52"/>
      <c r="O57" s="52">
        <f t="shared" si="9"/>
        <v>0</v>
      </c>
      <c r="P57" s="88"/>
    </row>
    <row r="58" spans="1:16" ht="14.25" collapsed="1">
      <c r="A58" s="88"/>
      <c r="B58" s="9" t="s">
        <v>38</v>
      </c>
      <c r="C58" s="10">
        <f aca="true" t="shared" si="10" ref="C58:N58">C50+C44+C28+C19</f>
        <v>352516.7418965</v>
      </c>
      <c r="D58" s="10">
        <f t="shared" si="10"/>
        <v>352781.3305874091</v>
      </c>
      <c r="E58" s="10">
        <f t="shared" si="10"/>
        <v>353045.91927831824</v>
      </c>
      <c r="F58" s="10">
        <f t="shared" si="10"/>
        <v>363290.7954622025</v>
      </c>
      <c r="G58" s="10">
        <f t="shared" si="10"/>
        <v>353575.0966601365</v>
      </c>
      <c r="H58" s="10">
        <f t="shared" si="10"/>
        <v>353839.6853510455</v>
      </c>
      <c r="I58" s="10">
        <f t="shared" si="10"/>
        <v>373267.9597911282</v>
      </c>
      <c r="J58" s="10">
        <f t="shared" si="10"/>
        <v>354368.8627328637</v>
      </c>
      <c r="K58" s="10">
        <f t="shared" si="10"/>
        <v>354633.4514237728</v>
      </c>
      <c r="L58" s="10">
        <f t="shared" si="10"/>
        <v>373932.673301872</v>
      </c>
      <c r="M58" s="10">
        <f t="shared" si="10"/>
        <v>355162.628805591</v>
      </c>
      <c r="N58" s="10">
        <f t="shared" si="10"/>
        <v>355427.21749650006</v>
      </c>
      <c r="O58" s="10">
        <f>SUM(C58:N58)</f>
        <v>4295842.362787339</v>
      </c>
      <c r="P58" s="88"/>
    </row>
    <row r="59" spans="1:16" ht="14.25">
      <c r="A59" s="88"/>
      <c r="B59" s="11"/>
      <c r="C59" s="12"/>
      <c r="D59" s="12"/>
      <c r="E59" s="12"/>
      <c r="F59" s="12"/>
      <c r="G59" s="12"/>
      <c r="H59" s="12"/>
      <c r="I59" s="12"/>
      <c r="J59" s="12"/>
      <c r="K59" s="12"/>
      <c r="L59" s="12"/>
      <c r="M59" s="12"/>
      <c r="N59" s="12"/>
      <c r="O59" s="12"/>
      <c r="P59" s="88"/>
    </row>
    <row r="60" spans="1:16" ht="14.25">
      <c r="A60" s="88"/>
      <c r="B60" s="13" t="s">
        <v>47</v>
      </c>
      <c r="C60" s="18">
        <f aca="true" t="shared" si="11" ref="C60:O60">C14-C58</f>
        <v>-89595.21379649994</v>
      </c>
      <c r="D60" s="18">
        <f t="shared" si="11"/>
        <v>22820.85241259099</v>
      </c>
      <c r="E60" s="18">
        <f t="shared" si="11"/>
        <v>22556.26372168184</v>
      </c>
      <c r="F60" s="18">
        <f t="shared" si="11"/>
        <v>12311.387537797564</v>
      </c>
      <c r="G60" s="18">
        <f t="shared" si="11"/>
        <v>22027.0863398636</v>
      </c>
      <c r="H60" s="18">
        <f t="shared" si="11"/>
        <v>21762.497648954566</v>
      </c>
      <c r="I60" s="18">
        <f t="shared" si="11"/>
        <v>2334.223208871903</v>
      </c>
      <c r="J60" s="18">
        <f t="shared" si="11"/>
        <v>21233.320267136383</v>
      </c>
      <c r="K60" s="18">
        <f t="shared" si="11"/>
        <v>20968.731576227292</v>
      </c>
      <c r="L60" s="18">
        <f t="shared" si="11"/>
        <v>1669.509698128095</v>
      </c>
      <c r="M60" s="18">
        <f t="shared" si="11"/>
        <v>20439.55419440905</v>
      </c>
      <c r="N60" s="18">
        <f t="shared" si="11"/>
        <v>20174.965503500018</v>
      </c>
      <c r="O60" s="18">
        <f t="shared" si="11"/>
        <v>98703.17831266299</v>
      </c>
      <c r="P60" s="88"/>
    </row>
    <row r="61" spans="1:16" ht="14.25">
      <c r="A61" s="88"/>
      <c r="B61" s="11"/>
      <c r="C61" s="19"/>
      <c r="D61" s="19"/>
      <c r="E61" s="19"/>
      <c r="F61" s="19"/>
      <c r="G61" s="19"/>
      <c r="H61" s="19"/>
      <c r="I61" s="19"/>
      <c r="J61" s="19"/>
      <c r="K61" s="19"/>
      <c r="L61" s="19"/>
      <c r="M61" s="19"/>
      <c r="N61" s="19"/>
      <c r="O61" s="19"/>
      <c r="P61" s="88"/>
    </row>
    <row r="62" spans="1:16" ht="14.25">
      <c r="A62" s="88"/>
      <c r="B62" s="14" t="s">
        <v>39</v>
      </c>
      <c r="C62" s="18">
        <f aca="true" t="shared" si="12" ref="C62:O62">C15-C58</f>
        <v>-24595.213796499942</v>
      </c>
      <c r="D62" s="18">
        <f t="shared" si="12"/>
        <v>-6064.36138390901</v>
      </c>
      <c r="E62" s="18">
        <f t="shared" si="12"/>
        <v>12178.202337772818</v>
      </c>
      <c r="F62" s="18">
        <f t="shared" si="12"/>
        <v>20152.189875570417</v>
      </c>
      <c r="G62" s="18">
        <f t="shared" si="12"/>
        <v>37818.17621543404</v>
      </c>
      <c r="H62" s="18">
        <f t="shared" si="12"/>
        <v>55195.87386438862</v>
      </c>
      <c r="I62" s="18">
        <f t="shared" si="12"/>
        <v>53121.59707326052</v>
      </c>
      <c r="J62" s="18">
        <f t="shared" si="12"/>
        <v>69922.71734039701</v>
      </c>
      <c r="K62" s="18">
        <f t="shared" si="12"/>
        <v>86435.54891662428</v>
      </c>
      <c r="L62" s="18">
        <f t="shared" si="12"/>
        <v>83625.4586147524</v>
      </c>
      <c r="M62" s="18">
        <f t="shared" si="12"/>
        <v>99561.71280916146</v>
      </c>
      <c r="N62" s="18">
        <f t="shared" si="12"/>
        <v>115209.67831266153</v>
      </c>
      <c r="O62" s="18">
        <f t="shared" si="12"/>
        <v>98703.17831266299</v>
      </c>
      <c r="P62" s="88"/>
    </row>
    <row r="63" spans="1:16" ht="14.25">
      <c r="A63" s="88"/>
      <c r="B63" s="16"/>
      <c r="C63" s="17"/>
      <c r="D63" s="17"/>
      <c r="E63" s="17"/>
      <c r="F63" s="17"/>
      <c r="G63" s="17"/>
      <c r="H63" s="16"/>
      <c r="I63" s="16"/>
      <c r="J63" s="16"/>
      <c r="K63" s="16"/>
      <c r="L63" s="16"/>
      <c r="M63" s="16"/>
      <c r="N63" s="16"/>
      <c r="O63" s="16"/>
      <c r="P63" s="88"/>
    </row>
    <row r="64" spans="1:16" ht="14.25">
      <c r="A64" s="88"/>
      <c r="B64" s="16"/>
      <c r="C64" s="17"/>
      <c r="D64" s="17"/>
      <c r="E64" s="17"/>
      <c r="F64" s="17"/>
      <c r="G64" s="17"/>
      <c r="H64" s="16"/>
      <c r="I64" s="16"/>
      <c r="J64" s="16"/>
      <c r="K64" s="16"/>
      <c r="L64" s="16"/>
      <c r="M64" s="16"/>
      <c r="N64" s="16"/>
      <c r="O64" s="16"/>
      <c r="P64" s="88"/>
    </row>
    <row r="65" spans="1:16" ht="14.25">
      <c r="A65" s="88"/>
      <c r="B65" s="15"/>
      <c r="C65" s="15"/>
      <c r="D65" s="15"/>
      <c r="E65" s="15"/>
      <c r="F65" s="15"/>
      <c r="G65" s="15"/>
      <c r="H65" s="15"/>
      <c r="I65" s="15"/>
      <c r="J65" s="15"/>
      <c r="K65" s="15"/>
      <c r="L65" s="15"/>
      <c r="M65" s="15"/>
      <c r="N65" s="15"/>
      <c r="O65" s="15"/>
      <c r="P65" s="88"/>
    </row>
  </sheetData>
  <sheetProtection password="CFF5" sheet="1" objects="1" scenarios="1" insertRows="0" deleteRows="0"/>
  <mergeCells count="2">
    <mergeCell ref="M3:N3"/>
    <mergeCell ref="C2:O2"/>
  </mergeCells>
  <printOptions/>
  <pageMargins left="0.1968503937007874" right="0.2362204724409449" top="0.41" bottom="0.42" header="0.1968503937007874" footer="0.15748031496062992"/>
  <pageSetup fitToHeight="0" fitToWidth="1" horizontalDpi="1200" verticalDpi="1200" orientation="landscape" scale="79" r:id="rId2"/>
  <headerFooter>
    <oddFooter>&amp;CBizNeedz Cash Flow Template</oddFooter>
  </headerFooter>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Biz Needz</dc:creator>
  <cp:keywords/>
  <dc:description/>
  <cp:lastModifiedBy>Santo Zurzolo</cp:lastModifiedBy>
  <cp:lastPrinted>2021-02-16T12:08:23Z</cp:lastPrinted>
  <dcterms:created xsi:type="dcterms:W3CDTF">2021-02-12T04:39:06Z</dcterms:created>
  <dcterms:modified xsi:type="dcterms:W3CDTF">2021-02-16T23:06:34Z</dcterms:modified>
  <cp:category/>
  <cp:version/>
  <cp:contentType/>
  <cp:contentStatus/>
</cp:coreProperties>
</file>